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6\005_2026_ Stellantis Ciolfi\prev VIDEO\"/>
    </mc:Choice>
  </mc:AlternateContent>
  <xr:revisionPtr revIDLastSave="0" documentId="13_ncr:1_{B75A7E79-1E1C-4E0A-978C-39315A719486}" xr6:coauthVersionLast="47" xr6:coauthVersionMax="47" xr10:uidLastSave="{00000000-0000-0000-0000-000000000000}"/>
  <bookViews>
    <workbookView xWindow="13050" yWindow="3495" windowWidth="16710" windowHeight="1653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Foglio1!$A$1:$C$11</definedName>
    <definedName name="Koine" localSheetId="0">Foglio1!$A$1:$C$10</definedName>
    <definedName name="pRINT" localSheetId="0">Foglio1!#REF!</definedName>
    <definedName name="Print_Area" localSheetId="0">Foglio1!$A$1:$C$10</definedName>
    <definedName name="stampa" localSheetId="0">Foglio1!$A$1:$C$10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1" l="1"/>
  <c r="C8" i="1"/>
  <c r="C7" i="1"/>
  <c r="F12" i="1"/>
  <c r="E7" i="1"/>
  <c r="F13" i="1"/>
  <c r="D12" i="1"/>
  <c r="D13" i="1"/>
  <c r="I8" i="1"/>
</calcChain>
</file>

<file path=xl/sharedStrings.xml><?xml version="1.0" encoding="utf-8"?>
<sst xmlns="http://schemas.openxmlformats.org/spreadsheetml/2006/main" count="17" uniqueCount="17">
  <si>
    <t>20 VID</t>
  </si>
  <si>
    <t>FATT 3900</t>
  </si>
  <si>
    <t xml:space="preserve"> KOINE' snc</t>
  </si>
  <si>
    <t>tot</t>
  </si>
  <si>
    <t>gg</t>
  </si>
  <si>
    <t xml:space="preserve">KOINE' S.n.c. di Gariglio M.P &amp; C.
Via Fornasio, 5 - 10092 BEINASCO (TO) 
Tel. 011-397 10 99 - Fax. 011-397 22 61 
E-Mail: koine@koine.it
Cod. Fiscale e P. IVA n. 05758560014 </t>
  </si>
  <si>
    <t>IN PREV X 2 MIN</t>
  </si>
  <si>
    <t>6 min</t>
  </si>
  <si>
    <t>3 MINUTI</t>
  </si>
  <si>
    <t>REALE</t>
  </si>
  <si>
    <t xml:space="preserve">TOTALE </t>
  </si>
  <si>
    <t>Beinasco  08.04.2026</t>
  </si>
  <si>
    <t>SVILUPPO video: riprese, postproduzione 20 minuti</t>
  </si>
  <si>
    <r>
      <t>Consuntivo video Compass AfterSales  -</t>
    </r>
    <r>
      <rPr>
        <b/>
        <sz val="14"/>
        <rFont val="Arial"/>
        <family val="2"/>
      </rPr>
      <t xml:space="preserve">  Cugliari</t>
    </r>
  </si>
  <si>
    <t>Ordine 31400933 WBT customization 2026</t>
  </si>
  <si>
    <t>Project manager - interviste 2 docenti in vs. sede, montaggio, testi, postproduzione video 20 minuti (40 giornate X Euro 338,60)</t>
  </si>
  <si>
    <t>Writer Senior - Variazioni successive alla 1a release (5 giornate X Euro 188,00)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</si>
</sst>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9"/>
      <name val="Geneva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7"/>
      <name val="Arial"/>
      <family val="2"/>
    </font>
    <font>
      <b/>
      <i/>
      <sz val="11"/>
      <name val="Arial"/>
      <family val="2"/>
    </font>
    <font>
      <sz val="11"/>
      <color indexed="17"/>
      <name val="Arial"/>
      <family val="2"/>
    </font>
    <font>
      <b/>
      <sz val="14"/>
      <color indexed="10"/>
      <name val="Arial"/>
      <family val="2"/>
    </font>
    <font>
      <sz val="8"/>
      <name val="Geneva"/>
      <family val="2"/>
    </font>
    <font>
      <i/>
      <sz val="11"/>
      <name val="Arial"/>
      <family val="2"/>
    </font>
    <font>
      <b/>
      <i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rgb="FF00B050"/>
      <name val="Arial"/>
      <family val="2"/>
    </font>
    <font>
      <u/>
      <sz val="9"/>
      <color theme="10"/>
      <name val="Geneva"/>
    </font>
    <font>
      <u/>
      <sz val="9"/>
      <color theme="11"/>
      <name val="Geneva"/>
    </font>
    <font>
      <b/>
      <sz val="11"/>
      <color rgb="FF00B050"/>
      <name val="Arial"/>
      <family val="2"/>
    </font>
    <font>
      <b/>
      <sz val="9"/>
      <color rgb="FF00B050"/>
      <name val="Arial"/>
      <family val="2"/>
    </font>
    <font>
      <b/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0" fontId="9" fillId="0" borderId="0" xfId="0" applyFont="1"/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/>
    </xf>
    <xf numFmtId="4" fontId="8" fillId="0" borderId="2" xfId="0" applyNumberFormat="1" applyFont="1" applyBorder="1"/>
    <xf numFmtId="4" fontId="1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2" fillId="0" borderId="0" xfId="0" applyNumberFormat="1" applyFont="1"/>
    <xf numFmtId="0" fontId="2" fillId="0" borderId="0" xfId="0" applyFont="1" applyAlignment="1">
      <alignment horizontal="left" vertical="center" wrapText="1"/>
    </xf>
    <xf numFmtId="4" fontId="8" fillId="0" borderId="0" xfId="0" applyNumberFormat="1" applyFont="1" applyAlignment="1">
      <alignment vertical="center"/>
    </xf>
    <xf numFmtId="4" fontId="8" fillId="0" borderId="0" xfId="0" applyNumberFormat="1" applyFont="1"/>
    <xf numFmtId="0" fontId="2" fillId="3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/>
    </xf>
    <xf numFmtId="4" fontId="1" fillId="3" borderId="0" xfId="0" applyNumberFormat="1" applyFont="1" applyFill="1" applyAlignment="1">
      <alignment vertical="center"/>
    </xf>
    <xf numFmtId="0" fontId="18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</cellXfs>
  <cellStyles count="11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ipFPX applÄRstrnπ{gripFPixthnr">
    <pageSetUpPr fitToPage="1"/>
  </sheetPr>
  <dimension ref="A1:L13"/>
  <sheetViews>
    <sheetView tabSelected="1" zoomScaleNormal="100" zoomScalePageLayoutView="125" workbookViewId="0">
      <selection activeCell="A11" sqref="A11"/>
    </sheetView>
  </sheetViews>
  <sheetFormatPr defaultColWidth="10.85546875" defaultRowHeight="14.25"/>
  <cols>
    <col min="1" max="1" width="85.140625" style="1" customWidth="1"/>
    <col min="2" max="2" width="12.5703125" style="1" customWidth="1"/>
    <col min="3" max="3" width="15.42578125" style="1" customWidth="1"/>
    <col min="4" max="4" width="10.5703125" style="2" customWidth="1"/>
    <col min="5" max="5" width="11.42578125" style="2" customWidth="1"/>
    <col min="6" max="6" width="11.140625" style="10" customWidth="1"/>
    <col min="7" max="7" width="13.140625" style="2" customWidth="1"/>
    <col min="8" max="8" width="11.140625" style="2" customWidth="1"/>
    <col min="9" max="9" width="8.140625" style="2" customWidth="1"/>
    <col min="10" max="16384" width="10.85546875" style="2"/>
  </cols>
  <sheetData>
    <row r="1" spans="1:12" ht="33.75" customHeight="1">
      <c r="A1" s="7" t="s">
        <v>2</v>
      </c>
      <c r="B1" s="12"/>
      <c r="C1" s="12"/>
      <c r="D1" s="12"/>
    </row>
    <row r="2" spans="1:12" ht="77.099999999999994" customHeight="1">
      <c r="A2" s="9" t="s">
        <v>5</v>
      </c>
      <c r="B2" s="4"/>
      <c r="C2" s="4" t="s">
        <v>11</v>
      </c>
      <c r="D2" s="5"/>
      <c r="H2" s="2" t="s">
        <v>0</v>
      </c>
      <c r="I2" s="2" t="s">
        <v>1</v>
      </c>
    </row>
    <row r="3" spans="1:12" s="35" customFormat="1" ht="52.5" customHeight="1">
      <c r="A3" s="31" t="s">
        <v>14</v>
      </c>
      <c r="B3" s="32">
        <v>40000</v>
      </c>
      <c r="C3" s="33"/>
      <c r="D3" s="34"/>
    </row>
    <row r="4" spans="1:12" s="3" customFormat="1" ht="27" customHeight="1">
      <c r="A4" s="15" t="s">
        <v>13</v>
      </c>
      <c r="B4" s="8"/>
      <c r="C4" s="8"/>
      <c r="D4" s="2"/>
      <c r="E4" s="6" t="s">
        <v>9</v>
      </c>
      <c r="F4" s="11" t="s">
        <v>8</v>
      </c>
      <c r="G4" s="6"/>
      <c r="H4" s="6" t="s">
        <v>3</v>
      </c>
      <c r="I4" s="6" t="s">
        <v>4</v>
      </c>
      <c r="J4" s="6"/>
      <c r="K4" s="6"/>
      <c r="L4" s="6"/>
    </row>
    <row r="5" spans="1:12" s="13" customFormat="1" ht="11.1" customHeight="1">
      <c r="A5" s="16"/>
      <c r="B5" s="17"/>
      <c r="C5" s="18"/>
      <c r="F5" s="14"/>
      <c r="G5" s="14"/>
      <c r="H5" s="14"/>
      <c r="I5" s="14"/>
    </row>
    <row r="6" spans="1:12" s="13" customFormat="1" ht="20.25" customHeight="1">
      <c r="A6" s="25" t="s">
        <v>12</v>
      </c>
      <c r="B6" s="26"/>
      <c r="C6" s="27"/>
      <c r="F6" s="14"/>
      <c r="G6" s="14"/>
      <c r="H6" s="14"/>
      <c r="I6" s="14"/>
    </row>
    <row r="7" spans="1:12" s="13" customFormat="1" ht="38.25" customHeight="1">
      <c r="A7" s="9" t="s">
        <v>15</v>
      </c>
      <c r="B7" s="19"/>
      <c r="C7" s="19">
        <f>338.6*40</f>
        <v>13544</v>
      </c>
      <c r="E7" s="20">
        <f>7000/338.6</f>
        <v>20.673360897814529</v>
      </c>
      <c r="F7" s="20"/>
      <c r="H7" s="14"/>
      <c r="I7" s="20"/>
      <c r="J7" s="20"/>
      <c r="L7" s="22"/>
    </row>
    <row r="8" spans="1:12" s="13" customFormat="1" ht="24" customHeight="1">
      <c r="A8" s="9" t="s">
        <v>16</v>
      </c>
      <c r="B8" s="19"/>
      <c r="C8" s="19">
        <f>5*188</f>
        <v>940</v>
      </c>
      <c r="E8" s="20"/>
      <c r="F8" s="20"/>
      <c r="G8" s="13">
        <v>188.16</v>
      </c>
      <c r="H8" s="14">
        <v>4</v>
      </c>
      <c r="I8" s="20">
        <f>H8*G8</f>
        <v>752.64</v>
      </c>
      <c r="J8" s="20"/>
      <c r="L8" s="22"/>
    </row>
    <row r="9" spans="1:12" s="13" customFormat="1" ht="24" customHeight="1">
      <c r="A9" s="28" t="s">
        <v>10</v>
      </c>
      <c r="B9" s="21"/>
      <c r="C9" s="21">
        <f>SUM(C7:C8)</f>
        <v>14484</v>
      </c>
      <c r="D9" s="30"/>
      <c r="E9" s="30"/>
      <c r="F9" s="14" t="s">
        <v>7</v>
      </c>
      <c r="G9" s="14" t="s">
        <v>6</v>
      </c>
      <c r="H9" s="14"/>
      <c r="I9" s="14"/>
      <c r="J9" s="14"/>
      <c r="K9" s="29"/>
      <c r="L9" s="29"/>
    </row>
    <row r="10" spans="1:12" s="13" customFormat="1" ht="39" customHeight="1">
      <c r="A10" s="9"/>
      <c r="B10" s="24"/>
      <c r="C10" s="24"/>
      <c r="E10" s="23"/>
      <c r="F10" s="14"/>
      <c r="G10" s="14"/>
      <c r="H10" s="14"/>
      <c r="I10" s="14"/>
      <c r="J10" s="14"/>
    </row>
    <row r="11" spans="1:12">
      <c r="D11" s="2">
        <v>7200</v>
      </c>
      <c r="F11" s="10">
        <v>768</v>
      </c>
    </row>
    <row r="12" spans="1:12">
      <c r="D12" s="2">
        <f>2000*18</f>
        <v>36000</v>
      </c>
      <c r="F12" s="10">
        <f>316*19</f>
        <v>6004</v>
      </c>
    </row>
    <row r="13" spans="1:12">
      <c r="D13" s="2">
        <f>SUM(D11:D12)</f>
        <v>43200</v>
      </c>
      <c r="F13" s="10">
        <f>SUM(F11:F12)</f>
        <v>6772</v>
      </c>
    </row>
  </sheetData>
  <phoneticPr fontId="11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94" orientation="portrait" horizontalDpi="4294967292" verticalDpi="4294967292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"/>
  <sheetData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"/>
  <sheetData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Foglio1</vt:lpstr>
      <vt:lpstr>Foglio2</vt:lpstr>
      <vt:lpstr>Foglio3</vt:lpstr>
      <vt:lpstr>Foglio1!Area_stampa</vt:lpstr>
      <vt:lpstr>Foglio1!Koine</vt:lpstr>
      <vt:lpstr>Foglio1!Print_Area</vt:lpstr>
      <vt:lpstr>Foglio1!stampa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2020-09-29T09:35:10Z</cp:lastPrinted>
  <dcterms:created xsi:type="dcterms:W3CDTF">2001-04-07T14:32:34Z</dcterms:created>
  <dcterms:modified xsi:type="dcterms:W3CDTF">2026-04-14T16:17:50Z</dcterms:modified>
</cp:coreProperties>
</file>