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ondivisa\z cont domo 2\11 contabilita\2026\"/>
    </mc:Choice>
  </mc:AlternateContent>
  <xr:revisionPtr revIDLastSave="0" documentId="13_ncr:1_{0FA64143-D36D-4D92-B91D-549BC3EB90F9}" xr6:coauthVersionLast="47" xr6:coauthVersionMax="47" xr10:uidLastSave="{00000000-0000-0000-0000-000000000000}"/>
  <bookViews>
    <workbookView xWindow="13800" yWindow="3915" windowWidth="20655" windowHeight="16935" tabRatio="308" xr2:uid="{00000000-000D-0000-FFFF-FFFF00000000}"/>
  </bookViews>
  <sheets>
    <sheet name="zSCAD FATT " sheetId="1" r:id="rId1"/>
  </sheets>
  <definedNames>
    <definedName name="_xlnm._FilterDatabase" localSheetId="0" hidden="1">'zSCAD FATT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16" i="1" l="1"/>
  <c r="F1512" i="1"/>
  <c r="G1512" i="1" s="1"/>
  <c r="F1511" i="1"/>
  <c r="F1495" i="1"/>
  <c r="G1488" i="1"/>
  <c r="F1487" i="1"/>
  <c r="G1487" i="1" s="1"/>
  <c r="F1486" i="1"/>
  <c r="G1486" i="1" s="1"/>
  <c r="F1496" i="1" s="1"/>
  <c r="F1485" i="1"/>
  <c r="G1485" i="1" s="1"/>
  <c r="D1476" i="1"/>
  <c r="D1492" i="1" s="1"/>
  <c r="F1471" i="1"/>
  <c r="G1471" i="1" s="1"/>
  <c r="F1479" i="1" s="1"/>
  <c r="F1444" i="1"/>
  <c r="G1444" i="1" s="1"/>
  <c r="F1443" i="1"/>
  <c r="G1443" i="1" s="1"/>
  <c r="F1516" i="1" l="1"/>
  <c r="G1511" i="1"/>
  <c r="G1516" i="1" s="1"/>
  <c r="F1452" i="1"/>
  <c r="G1476" i="1"/>
  <c r="G1492" i="1" s="1"/>
  <c r="F1459" i="1"/>
  <c r="G1459" i="1" s="1"/>
  <c r="F1457" i="1"/>
  <c r="G1457" i="1" s="1"/>
  <c r="F1466" i="1" s="1"/>
  <c r="F1456" i="1"/>
  <c r="G1456" i="1" s="1"/>
  <c r="F1465" i="1" s="1"/>
  <c r="G1458" i="1"/>
  <c r="F1476" i="1" l="1"/>
  <c r="F1492" i="1" s="1"/>
  <c r="G1462" i="1"/>
  <c r="F1462" i="1"/>
  <c r="D1462" i="1"/>
  <c r="D1449" i="1"/>
  <c r="G1449" i="1" l="1"/>
  <c r="F1449" i="1"/>
  <c r="G1434" i="1"/>
  <c r="F1434" i="1"/>
  <c r="D1434" i="1"/>
  <c r="D1422" i="1"/>
  <c r="F1418" i="1"/>
  <c r="G1418" i="1" s="1"/>
  <c r="F1417" i="1"/>
  <c r="G1417" i="1" s="1"/>
  <c r="F1406" i="1"/>
  <c r="G1406" i="1" s="1"/>
  <c r="F1405" i="1"/>
  <c r="G1405" i="1" s="1"/>
  <c r="F1425" i="1" l="1"/>
  <c r="F1413" i="1"/>
  <c r="G1422" i="1"/>
  <c r="F1422" i="1"/>
  <c r="G1410" i="1"/>
  <c r="F1410" i="1"/>
  <c r="D1410" i="1"/>
  <c r="G1397" i="1"/>
  <c r="F1397" i="1"/>
  <c r="D1397" i="1"/>
  <c r="F1348" i="1"/>
  <c r="G1348" i="1" s="1"/>
  <c r="F1389" i="1" s="1"/>
  <c r="F1349" i="1"/>
  <c r="G1349" i="1" s="1"/>
  <c r="F1350" i="1"/>
  <c r="G1350" i="1" s="1"/>
  <c r="D1385" i="1"/>
  <c r="F1378" i="1"/>
  <c r="G1378" i="1" s="1"/>
  <c r="F1379" i="1"/>
  <c r="G1379" i="1" s="1"/>
  <c r="F1380" i="1"/>
  <c r="G1380" i="1" s="1"/>
  <c r="F1381" i="1"/>
  <c r="G1381" i="1" s="1"/>
  <c r="F1367" i="1"/>
  <c r="G1367" i="1" s="1"/>
  <c r="F1363" i="1"/>
  <c r="G1363" i="1" s="1"/>
  <c r="F1364" i="1"/>
  <c r="G1364" i="1" s="1"/>
  <c r="F1365" i="1"/>
  <c r="G1365" i="1" s="1"/>
  <c r="F1366" i="1"/>
  <c r="G1366" i="1" s="1"/>
  <c r="F1368" i="1"/>
  <c r="G1368" i="1" s="1"/>
  <c r="G1312" i="1"/>
  <c r="F1313" i="1"/>
  <c r="G1313" i="1" s="1"/>
  <c r="F1334" i="1"/>
  <c r="G1334" i="1" s="1"/>
  <c r="G1335" i="1"/>
  <c r="F1342" i="1" s="1"/>
  <c r="F1346" i="1"/>
  <c r="G1346" i="1" s="1"/>
  <c r="F1347" i="1"/>
  <c r="G1347" i="1" s="1"/>
  <c r="F1267" i="1"/>
  <c r="G1267" i="1" s="1"/>
  <c r="F1308" i="1"/>
  <c r="G1308" i="1" s="1"/>
  <c r="F1309" i="1"/>
  <c r="G1309" i="1" s="1"/>
  <c r="F1310" i="1"/>
  <c r="G1310" i="1" s="1"/>
  <c r="F1315" i="1"/>
  <c r="G1315" i="1" s="1"/>
  <c r="F1316" i="1"/>
  <c r="G1316" i="1" s="1"/>
  <c r="F1317" i="1"/>
  <c r="G1317" i="1" s="1"/>
  <c r="F1318" i="1"/>
  <c r="G1318" i="1" s="1"/>
  <c r="F1269" i="1"/>
  <c r="G1269" i="1" s="1"/>
  <c r="F1271" i="1"/>
  <c r="G1271" i="1" s="1"/>
  <c r="D1371" i="1"/>
  <c r="D1355" i="1"/>
  <c r="D1300" i="1"/>
  <c r="D1299" i="1"/>
  <c r="H1280" i="1"/>
  <c r="D1322" i="1"/>
  <c r="D1296" i="1"/>
  <c r="F1314" i="1"/>
  <c r="G1314" i="1" s="1"/>
  <c r="F1311" i="1"/>
  <c r="G1311" i="1" s="1"/>
  <c r="F1291" i="1"/>
  <c r="G1291" i="1" s="1"/>
  <c r="G1290" i="1"/>
  <c r="G1289" i="1"/>
  <c r="G1288" i="1"/>
  <c r="F1287" i="1"/>
  <c r="G1287" i="1" s="1"/>
  <c r="F1286" i="1"/>
  <c r="G1286" i="1" s="1"/>
  <c r="F1285" i="1"/>
  <c r="G1285" i="1" s="1"/>
  <c r="G1226" i="1"/>
  <c r="G731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D1275" i="1"/>
  <c r="F1270" i="1"/>
  <c r="G1270" i="1" s="1"/>
  <c r="F1268" i="1"/>
  <c r="G1268" i="1" s="1"/>
  <c r="D1259" i="1"/>
  <c r="D1229" i="1"/>
  <c r="F1266" i="1"/>
  <c r="G1266" i="1" s="1"/>
  <c r="F1265" i="1"/>
  <c r="G1265" i="1" s="1"/>
  <c r="F1255" i="1"/>
  <c r="G1255" i="1" s="1"/>
  <c r="F1254" i="1"/>
  <c r="G1254" i="1" s="1"/>
  <c r="F1253" i="1"/>
  <c r="G1253" i="1" s="1"/>
  <c r="F1225" i="1"/>
  <c r="G1225" i="1" s="1"/>
  <c r="F1224" i="1"/>
  <c r="G1224" i="1" s="1"/>
  <c r="F1223" i="1"/>
  <c r="G1223" i="1" s="1"/>
  <c r="F1388" i="1" s="1"/>
  <c r="F1222" i="1"/>
  <c r="G1222" i="1" s="1"/>
  <c r="F1221" i="1"/>
  <c r="G1221" i="1" s="1"/>
  <c r="G1185" i="1"/>
  <c r="F1215" i="1" s="1"/>
  <c r="D1212" i="1"/>
  <c r="D1195" i="1"/>
  <c r="F1208" i="1"/>
  <c r="G1208" i="1" s="1"/>
  <c r="F1207" i="1"/>
  <c r="G1207" i="1" s="1"/>
  <c r="F1206" i="1"/>
  <c r="G1206" i="1" s="1"/>
  <c r="F1205" i="1"/>
  <c r="G1205" i="1" s="1"/>
  <c r="F1204" i="1"/>
  <c r="G1204" i="1" s="1"/>
  <c r="F1203" i="1"/>
  <c r="G1203" i="1" s="1"/>
  <c r="F1191" i="1"/>
  <c r="G1191" i="1" s="1"/>
  <c r="F1190" i="1"/>
  <c r="G1190" i="1" s="1"/>
  <c r="F1189" i="1"/>
  <c r="G1189" i="1" s="1"/>
  <c r="F1188" i="1"/>
  <c r="G1188" i="1" s="1"/>
  <c r="F1187" i="1"/>
  <c r="G1187" i="1" s="1"/>
  <c r="F1186" i="1"/>
  <c r="G1186" i="1" s="1"/>
  <c r="G1184" i="1"/>
  <c r="G1169" i="1"/>
  <c r="F1168" i="1"/>
  <c r="G1168" i="1" s="1"/>
  <c r="D1176" i="1" s="1"/>
  <c r="F1167" i="1"/>
  <c r="G1167" i="1" s="1"/>
  <c r="F1166" i="1"/>
  <c r="G1166" i="1" s="1"/>
  <c r="F1147" i="1"/>
  <c r="G1147" i="1" s="1"/>
  <c r="G1117" i="1"/>
  <c r="F1127" i="1" s="1"/>
  <c r="D1173" i="1"/>
  <c r="F1164" i="1"/>
  <c r="G1164" i="1" s="1"/>
  <c r="F1158" i="1" s="1"/>
  <c r="F1165" i="1"/>
  <c r="G1165" i="1" s="1"/>
  <c r="D1152" i="1"/>
  <c r="F1146" i="1"/>
  <c r="G1146" i="1" s="1"/>
  <c r="F1116" i="1"/>
  <c r="G1116" i="1" s="1"/>
  <c r="F1145" i="1"/>
  <c r="G1145" i="1" s="1"/>
  <c r="F1144" i="1"/>
  <c r="I1152" i="1"/>
  <c r="G1136" i="1"/>
  <c r="F1118" i="1"/>
  <c r="G1118" i="1" s="1"/>
  <c r="D1125" i="1" s="1"/>
  <c r="D1121" i="1"/>
  <c r="F1115" i="1"/>
  <c r="G1115" i="1" s="1"/>
  <c r="F1125" i="1" s="1"/>
  <c r="F1114" i="1"/>
  <c r="G1114" i="1" s="1"/>
  <c r="F1124" i="1" s="1"/>
  <c r="F1113" i="1"/>
  <c r="G1113" i="1" s="1"/>
  <c r="F1112" i="1"/>
  <c r="G1112" i="1" s="1"/>
  <c r="F1111" i="1"/>
  <c r="G1111" i="1" s="1"/>
  <c r="F1110" i="1"/>
  <c r="G1110" i="1" s="1"/>
  <c r="D1101" i="1"/>
  <c r="G1096" i="1"/>
  <c r="G1095" i="1"/>
  <c r="G1094" i="1"/>
  <c r="F1093" i="1"/>
  <c r="G1093" i="1" s="1"/>
  <c r="G1092" i="1"/>
  <c r="G1091" i="1"/>
  <c r="D1080" i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G1069" i="1"/>
  <c r="G1068" i="1"/>
  <c r="G1067" i="1"/>
  <c r="F1065" i="1"/>
  <c r="G1065" i="1" s="1"/>
  <c r="F1084" i="1" s="1"/>
  <c r="F1064" i="1"/>
  <c r="G1064" i="1" s="1"/>
  <c r="G1066" i="1"/>
  <c r="F1126" i="1" s="1"/>
  <c r="F1015" i="1"/>
  <c r="G1015" i="1" s="1"/>
  <c r="F1012" i="1"/>
  <c r="G1012" i="1" s="1"/>
  <c r="G910" i="1"/>
  <c r="G911" i="1"/>
  <c r="G912" i="1"/>
  <c r="G913" i="1"/>
  <c r="G914" i="1"/>
  <c r="G915" i="1"/>
  <c r="G916" i="1"/>
  <c r="G917" i="1"/>
  <c r="G1013" i="1"/>
  <c r="G1014" i="1"/>
  <c r="G1040" i="1"/>
  <c r="G1041" i="1"/>
  <c r="G1042" i="1"/>
  <c r="G1043" i="1"/>
  <c r="G1044" i="1"/>
  <c r="G1045" i="1"/>
  <c r="G1046" i="1"/>
  <c r="G1047" i="1"/>
  <c r="G1048" i="1"/>
  <c r="G1049" i="1"/>
  <c r="G1039" i="1"/>
  <c r="G1034" i="1"/>
  <c r="G1035" i="1"/>
  <c r="G1036" i="1"/>
  <c r="G1037" i="1"/>
  <c r="F1038" i="1"/>
  <c r="F1052" i="1" s="1"/>
  <c r="D1052" i="1"/>
  <c r="F1017" i="1"/>
  <c r="G1017" i="1" s="1"/>
  <c r="F993" i="1"/>
  <c r="G993" i="1" s="1"/>
  <c r="F994" i="1"/>
  <c r="G994" i="1" s="1"/>
  <c r="F995" i="1"/>
  <c r="G995" i="1" s="1"/>
  <c r="F996" i="1"/>
  <c r="G996" i="1" s="1"/>
  <c r="F998" i="1"/>
  <c r="G998" i="1" s="1"/>
  <c r="G1016" i="1"/>
  <c r="G797" i="1"/>
  <c r="F944" i="1"/>
  <c r="G944" i="1" s="1"/>
  <c r="F945" i="1"/>
  <c r="G945" i="1" s="1"/>
  <c r="F946" i="1"/>
  <c r="G946" i="1" s="1"/>
  <c r="F947" i="1"/>
  <c r="G947" i="1" s="1"/>
  <c r="F948" i="1"/>
  <c r="G948" i="1" s="1"/>
  <c r="G977" i="1"/>
  <c r="G978" i="1"/>
  <c r="G979" i="1"/>
  <c r="G980" i="1"/>
  <c r="G981" i="1"/>
  <c r="G982" i="1"/>
  <c r="G983" i="1"/>
  <c r="G984" i="1"/>
  <c r="G985" i="1"/>
  <c r="G986" i="1"/>
  <c r="G987" i="1"/>
  <c r="G988" i="1"/>
  <c r="F921" i="1"/>
  <c r="G921" i="1" s="1"/>
  <c r="F922" i="1"/>
  <c r="G922" i="1" s="1"/>
  <c r="F923" i="1"/>
  <c r="G923" i="1" s="1"/>
  <c r="F924" i="1"/>
  <c r="G924" i="1" s="1"/>
  <c r="F925" i="1"/>
  <c r="G925" i="1" s="1"/>
  <c r="F926" i="1"/>
  <c r="G926" i="1" s="1"/>
  <c r="F927" i="1"/>
  <c r="G927" i="1" s="1"/>
  <c r="F920" i="1"/>
  <c r="G920" i="1" s="1"/>
  <c r="F919" i="1"/>
  <c r="G919" i="1" s="1"/>
  <c r="F918" i="1"/>
  <c r="G918" i="1" s="1"/>
  <c r="F904" i="1"/>
  <c r="G904" i="1" s="1"/>
  <c r="D1020" i="1"/>
  <c r="D1003" i="1"/>
  <c r="F999" i="1"/>
  <c r="G999" i="1" s="1"/>
  <c r="G997" i="1"/>
  <c r="F964" i="1"/>
  <c r="G964" i="1" s="1"/>
  <c r="G968" i="1" s="1"/>
  <c r="D968" i="1"/>
  <c r="F950" i="1"/>
  <c r="G950" i="1" s="1"/>
  <c r="F952" i="1"/>
  <c r="G952" i="1" s="1"/>
  <c r="F949" i="1"/>
  <c r="G949" i="1" s="1"/>
  <c r="F951" i="1"/>
  <c r="G951" i="1" s="1"/>
  <c r="G903" i="1"/>
  <c r="G905" i="1"/>
  <c r="G906" i="1"/>
  <c r="G907" i="1"/>
  <c r="G908" i="1"/>
  <c r="G909" i="1"/>
  <c r="D931" i="1"/>
  <c r="D955" i="1" s="1"/>
  <c r="I940" i="1"/>
  <c r="I939" i="1"/>
  <c r="I938" i="1"/>
  <c r="I898" i="1"/>
  <c r="F889" i="1"/>
  <c r="G889" i="1" s="1"/>
  <c r="F890" i="1"/>
  <c r="G890" i="1" s="1"/>
  <c r="F891" i="1"/>
  <c r="G891" i="1" s="1"/>
  <c r="F892" i="1"/>
  <c r="G892" i="1" s="1"/>
  <c r="G822" i="1"/>
  <c r="G823" i="1"/>
  <c r="I884" i="1"/>
  <c r="F852" i="1"/>
  <c r="G852" i="1" s="1"/>
  <c r="F855" i="1"/>
  <c r="G855" i="1" s="1"/>
  <c r="F854" i="1"/>
  <c r="G854" i="1" s="1"/>
  <c r="F853" i="1"/>
  <c r="G853" i="1" s="1"/>
  <c r="F850" i="1"/>
  <c r="G850" i="1" s="1"/>
  <c r="F849" i="1"/>
  <c r="G849" i="1" s="1"/>
  <c r="F847" i="1"/>
  <c r="G847" i="1" s="1"/>
  <c r="F846" i="1"/>
  <c r="G846" i="1" s="1"/>
  <c r="F845" i="1"/>
  <c r="G845" i="1" s="1"/>
  <c r="F844" i="1"/>
  <c r="G844" i="1" s="1"/>
  <c r="F851" i="1"/>
  <c r="G851" i="1" s="1"/>
  <c r="F807" i="1"/>
  <c r="G807" i="1" s="1"/>
  <c r="F806" i="1"/>
  <c r="F795" i="1"/>
  <c r="G795" i="1" s="1"/>
  <c r="G804" i="1"/>
  <c r="G805" i="1"/>
  <c r="G825" i="1"/>
  <c r="G826" i="1"/>
  <c r="G874" i="1"/>
  <c r="G873" i="1"/>
  <c r="G801" i="1"/>
  <c r="G802" i="1"/>
  <c r="G803" i="1"/>
  <c r="I867" i="1"/>
  <c r="F819" i="1"/>
  <c r="G819" i="1" s="1"/>
  <c r="F848" i="1"/>
  <c r="G848" i="1" s="1"/>
  <c r="F820" i="1"/>
  <c r="G820" i="1" s="1"/>
  <c r="J860" i="1"/>
  <c r="K856" i="1"/>
  <c r="D895" i="1"/>
  <c r="G876" i="1"/>
  <c r="F875" i="1"/>
  <c r="G875" i="1" s="1"/>
  <c r="G871" i="1"/>
  <c r="F872" i="1"/>
  <c r="G872" i="1" s="1"/>
  <c r="D879" i="1"/>
  <c r="F856" i="1"/>
  <c r="G856" i="1" s="1"/>
  <c r="F780" i="1"/>
  <c r="G780" i="1" s="1"/>
  <c r="F781" i="1"/>
  <c r="G781" i="1" s="1"/>
  <c r="F783" i="1"/>
  <c r="G783" i="1" s="1"/>
  <c r="F821" i="1"/>
  <c r="G821" i="1" s="1"/>
  <c r="D860" i="1"/>
  <c r="G824" i="1"/>
  <c r="G808" i="1"/>
  <c r="G796" i="1"/>
  <c r="D812" i="1"/>
  <c r="D831" i="1" s="1"/>
  <c r="G782" i="1"/>
  <c r="G784" i="1"/>
  <c r="F762" i="1"/>
  <c r="G762" i="1" s="1"/>
  <c r="F763" i="1"/>
  <c r="F764" i="1"/>
  <c r="G764" i="1" s="1"/>
  <c r="F765" i="1"/>
  <c r="G765" i="1" s="1"/>
  <c r="F766" i="1"/>
  <c r="G766" i="1" s="1"/>
  <c r="F767" i="1"/>
  <c r="G767" i="1" s="1"/>
  <c r="F768" i="1"/>
  <c r="G768" i="1" s="1"/>
  <c r="F769" i="1"/>
  <c r="G769" i="1" s="1"/>
  <c r="D788" i="1"/>
  <c r="D773" i="1"/>
  <c r="I750" i="1"/>
  <c r="G750" i="1"/>
  <c r="H717" i="1" s="1"/>
  <c r="G748" i="1"/>
  <c r="G749" i="1"/>
  <c r="F755" i="1"/>
  <c r="D755" i="1"/>
  <c r="F661" i="1"/>
  <c r="G661" i="1" s="1"/>
  <c r="F732" i="1"/>
  <c r="G732" i="1" s="1"/>
  <c r="F734" i="1"/>
  <c r="G734" i="1" s="1"/>
  <c r="F727" i="1"/>
  <c r="G727" i="1" s="1"/>
  <c r="F728" i="1"/>
  <c r="G728" i="1" s="1"/>
  <c r="F729" i="1"/>
  <c r="G729" i="1" s="1"/>
  <c r="F730" i="1"/>
  <c r="G730" i="1" s="1"/>
  <c r="F712" i="1"/>
  <c r="G712" i="1" s="1"/>
  <c r="H721" i="1" s="1"/>
  <c r="F711" i="1"/>
  <c r="G710" i="1"/>
  <c r="F697" i="1"/>
  <c r="G697" i="1" s="1"/>
  <c r="H705" i="1" s="1"/>
  <c r="F696" i="1"/>
  <c r="G696" i="1" s="1"/>
  <c r="G733" i="1"/>
  <c r="D738" i="1"/>
  <c r="D716" i="1"/>
  <c r="G695" i="1"/>
  <c r="F680" i="1"/>
  <c r="G680" i="1" s="1"/>
  <c r="F681" i="1"/>
  <c r="G681" i="1" s="1"/>
  <c r="F682" i="1"/>
  <c r="G682" i="1" s="1"/>
  <c r="D686" i="1"/>
  <c r="F662" i="1"/>
  <c r="G662" i="1" s="1"/>
  <c r="F663" i="1"/>
  <c r="G663" i="1" s="1"/>
  <c r="F664" i="1"/>
  <c r="G664" i="1" s="1"/>
  <c r="F665" i="1"/>
  <c r="G665" i="1" s="1"/>
  <c r="D701" i="1"/>
  <c r="G679" i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22" i="1"/>
  <c r="G622" i="1" s="1"/>
  <c r="D669" i="1"/>
  <c r="F621" i="1"/>
  <c r="G621" i="1" s="1"/>
  <c r="H654" i="1" s="1"/>
  <c r="G368" i="1"/>
  <c r="G391" i="1"/>
  <c r="G392" i="1"/>
  <c r="G503" i="1"/>
  <c r="G504" i="1"/>
  <c r="G528" i="1"/>
  <c r="G530" i="1"/>
  <c r="G531" i="1"/>
  <c r="G393" i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G400" i="1"/>
  <c r="G529" i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G555" i="1"/>
  <c r="F556" i="1"/>
  <c r="G556" i="1" s="1"/>
  <c r="H632" i="1"/>
  <c r="F605" i="1"/>
  <c r="G605" i="1" s="1"/>
  <c r="F606" i="1"/>
  <c r="G606" i="1" s="1"/>
  <c r="F607" i="1"/>
  <c r="G607" i="1" s="1"/>
  <c r="F608" i="1"/>
  <c r="G608" i="1" s="1"/>
  <c r="F609" i="1"/>
  <c r="G609" i="1" s="1"/>
  <c r="F620" i="1"/>
  <c r="G620" i="1" s="1"/>
  <c r="H633" i="1" s="1"/>
  <c r="F623" i="1"/>
  <c r="G623" i="1" s="1"/>
  <c r="F572" i="1"/>
  <c r="F573" i="1"/>
  <c r="G573" i="1" s="1"/>
  <c r="F574" i="1"/>
  <c r="G574" i="1" s="1"/>
  <c r="F591" i="1"/>
  <c r="G591" i="1" s="1"/>
  <c r="G589" i="1"/>
  <c r="F590" i="1"/>
  <c r="G590" i="1" s="1"/>
  <c r="D651" i="1"/>
  <c r="D628" i="1"/>
  <c r="D613" i="1"/>
  <c r="I478" i="1"/>
  <c r="G569" i="1"/>
  <c r="D559" i="1"/>
  <c r="D579" i="1"/>
  <c r="D595" i="1"/>
  <c r="G570" i="1"/>
  <c r="G571" i="1"/>
  <c r="F510" i="1"/>
  <c r="G510" i="1" s="1"/>
  <c r="F511" i="1"/>
  <c r="G511" i="1" s="1"/>
  <c r="F512" i="1"/>
  <c r="G512" i="1" s="1"/>
  <c r="I522" i="1"/>
  <c r="I521" i="1"/>
  <c r="F499" i="1"/>
  <c r="G499" i="1" s="1"/>
  <c r="F506" i="1"/>
  <c r="G506" i="1" s="1"/>
  <c r="F498" i="1"/>
  <c r="G498" i="1" s="1"/>
  <c r="F505" i="1"/>
  <c r="G505" i="1" s="1"/>
  <c r="F508" i="1"/>
  <c r="G508" i="1" s="1"/>
  <c r="F509" i="1"/>
  <c r="G509" i="1" s="1"/>
  <c r="I492" i="1"/>
  <c r="I520" i="1"/>
  <c r="I491" i="1"/>
  <c r="D516" i="1"/>
  <c r="D488" i="1"/>
  <c r="D473" i="1"/>
  <c r="D448" i="1"/>
  <c r="D426" i="1"/>
  <c r="D406" i="1"/>
  <c r="D378" i="1"/>
  <c r="D352" i="1"/>
  <c r="G500" i="1"/>
  <c r="G501" i="1"/>
  <c r="G502" i="1"/>
  <c r="G507" i="1"/>
  <c r="G519" i="1"/>
  <c r="I519" i="1"/>
  <c r="F436" i="1"/>
  <c r="G436" i="1" s="1"/>
  <c r="F437" i="1"/>
  <c r="G437" i="1" s="1"/>
  <c r="F438" i="1"/>
  <c r="G438" i="1" s="1"/>
  <c r="F440" i="1"/>
  <c r="G440" i="1" s="1"/>
  <c r="F441" i="1"/>
  <c r="G441" i="1" s="1"/>
  <c r="F442" i="1"/>
  <c r="G442" i="1" s="1"/>
  <c r="F443" i="1"/>
  <c r="G443" i="1" s="1"/>
  <c r="G439" i="1"/>
  <c r="I477" i="1"/>
  <c r="I450" i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I476" i="1"/>
  <c r="G483" i="1"/>
  <c r="G484" i="1"/>
  <c r="F374" i="1"/>
  <c r="G374" i="1" s="1"/>
  <c r="F451" i="1" s="1"/>
  <c r="I451" i="1"/>
  <c r="F419" i="1"/>
  <c r="G419" i="1" s="1"/>
  <c r="F420" i="1"/>
  <c r="G420" i="1" s="1"/>
  <c r="I428" i="1"/>
  <c r="I411" i="1"/>
  <c r="F369" i="1"/>
  <c r="G369" i="1" s="1"/>
  <c r="F370" i="1"/>
  <c r="G370" i="1" s="1"/>
  <c r="F371" i="1"/>
  <c r="G371" i="1" s="1"/>
  <c r="F372" i="1"/>
  <c r="G372" i="1" s="1"/>
  <c r="F373" i="1"/>
  <c r="G373" i="1" s="1"/>
  <c r="G365" i="1"/>
  <c r="G366" i="1"/>
  <c r="G367" i="1"/>
  <c r="I381" i="1"/>
  <c r="F347" i="1"/>
  <c r="G347" i="1" s="1"/>
  <c r="I357" i="1"/>
  <c r="F341" i="1"/>
  <c r="F342" i="1"/>
  <c r="G342" i="1" s="1"/>
  <c r="F343" i="1"/>
  <c r="G343" i="1" s="1"/>
  <c r="F344" i="1"/>
  <c r="G344" i="1" s="1"/>
  <c r="F345" i="1"/>
  <c r="G345" i="1" s="1"/>
  <c r="F346" i="1"/>
  <c r="G346" i="1" s="1"/>
  <c r="G349" i="1"/>
  <c r="I356" i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09" i="1"/>
  <c r="G309" i="1" s="1"/>
  <c r="F308" i="1"/>
  <c r="G308" i="1" s="1"/>
  <c r="F307" i="1"/>
  <c r="G307" i="1" s="1"/>
  <c r="F306" i="1"/>
  <c r="F305" i="1"/>
  <c r="G305" i="1" s="1"/>
  <c r="F304" i="1"/>
  <c r="G304" i="1" s="1"/>
  <c r="G299" i="1"/>
  <c r="G300" i="1"/>
  <c r="G301" i="1"/>
  <c r="G302" i="1"/>
  <c r="G310" i="1"/>
  <c r="G311" i="1"/>
  <c r="G312" i="1"/>
  <c r="G313" i="1"/>
  <c r="G314" i="1"/>
  <c r="G315" i="1"/>
  <c r="G316" i="1"/>
  <c r="I333" i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D287" i="1"/>
  <c r="F249" i="1"/>
  <c r="F250" i="1"/>
  <c r="G250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G259" i="1"/>
  <c r="G260" i="1"/>
  <c r="F208" i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05" i="1"/>
  <c r="G205" i="1" s="1"/>
  <c r="F204" i="1"/>
  <c r="G204" i="1" s="1"/>
  <c r="F185" i="1"/>
  <c r="G185" i="1" s="1"/>
  <c r="F184" i="1"/>
  <c r="G184" i="1" s="1"/>
  <c r="F182" i="1"/>
  <c r="G182" i="1" s="1"/>
  <c r="F181" i="1"/>
  <c r="G181" i="1" s="1"/>
  <c r="F180" i="1"/>
  <c r="G180" i="1" s="1"/>
  <c r="F179" i="1"/>
  <c r="G179" i="1" s="1"/>
  <c r="F178" i="1"/>
  <c r="F177" i="1"/>
  <c r="G177" i="1" s="1"/>
  <c r="F183" i="1"/>
  <c r="G183" i="1" s="1"/>
  <c r="G174" i="1"/>
  <c r="G175" i="1"/>
  <c r="G176" i="1"/>
  <c r="G202" i="1"/>
  <c r="F206" i="1"/>
  <c r="G206" i="1" s="1"/>
  <c r="F207" i="1"/>
  <c r="G207" i="1" s="1"/>
  <c r="I216" i="1" s="1"/>
  <c r="F209" i="1"/>
  <c r="D326" i="1"/>
  <c r="D263" i="1"/>
  <c r="F252" i="1"/>
  <c r="G252" i="1" s="1"/>
  <c r="F251" i="1"/>
  <c r="G251" i="1" s="1"/>
  <c r="D189" i="1"/>
  <c r="G170" i="1"/>
  <c r="D192" i="1" s="1"/>
  <c r="F154" i="1"/>
  <c r="G154" i="1" s="1"/>
  <c r="F151" i="1"/>
  <c r="G151" i="1" s="1"/>
  <c r="F150" i="1"/>
  <c r="G150" i="1" s="1"/>
  <c r="F152" i="1"/>
  <c r="G152" i="1" s="1"/>
  <c r="F153" i="1"/>
  <c r="G153" i="1" s="1"/>
  <c r="F119" i="1"/>
  <c r="G119" i="1" s="1"/>
  <c r="G115" i="1"/>
  <c r="F116" i="1"/>
  <c r="G116" i="1" s="1"/>
  <c r="G118" i="1"/>
  <c r="G171" i="1"/>
  <c r="G172" i="1"/>
  <c r="G173" i="1"/>
  <c r="G201" i="1"/>
  <c r="G203" i="1"/>
  <c r="F149" i="1"/>
  <c r="G149" i="1" s="1"/>
  <c r="D159" i="1"/>
  <c r="F84" i="1"/>
  <c r="G84" i="1" s="1"/>
  <c r="F85" i="1"/>
  <c r="G85" i="1" s="1"/>
  <c r="F86" i="1"/>
  <c r="G86" i="1" s="1"/>
  <c r="F87" i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D123" i="1"/>
  <c r="F39" i="1"/>
  <c r="G39" i="1" s="1"/>
  <c r="G70" i="1"/>
  <c r="F41" i="1"/>
  <c r="G41" i="1" s="1"/>
  <c r="F40" i="1"/>
  <c r="G40" i="1" s="1"/>
  <c r="F42" i="1"/>
  <c r="G42" i="1" s="1"/>
  <c r="F43" i="1"/>
  <c r="G43" i="1" s="1"/>
  <c r="F44" i="1"/>
  <c r="G44" i="1" s="1"/>
  <c r="G45" i="1"/>
  <c r="F46" i="1"/>
  <c r="G46" i="1" s="1"/>
  <c r="F47" i="1"/>
  <c r="G47" i="1" s="1"/>
  <c r="F48" i="1"/>
  <c r="G48" i="1" s="1"/>
  <c r="F49" i="1"/>
  <c r="G49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G82" i="1"/>
  <c r="G80" i="1"/>
  <c r="G81" i="1"/>
  <c r="G83" i="1"/>
  <c r="G139" i="1"/>
  <c r="F139" i="1"/>
  <c r="D139" i="1"/>
  <c r="D102" i="1"/>
  <c r="D70" i="1"/>
  <c r="D27" i="1"/>
  <c r="D53" i="1"/>
  <c r="F968" i="1" l="1"/>
  <c r="F716" i="1"/>
  <c r="G711" i="1"/>
  <c r="F1358" i="1"/>
  <c r="F1371" i="1" s="1"/>
  <c r="F1390" i="1"/>
  <c r="F1301" i="1"/>
  <c r="F123" i="1"/>
  <c r="F1056" i="1"/>
  <c r="F1177" i="1"/>
  <c r="F1327" i="1"/>
  <c r="I1173" i="1"/>
  <c r="F1101" i="1"/>
  <c r="F701" i="1"/>
  <c r="H704" i="1"/>
  <c r="I1068" i="1"/>
  <c r="F1229" i="1"/>
  <c r="G1339" i="1"/>
  <c r="I823" i="1"/>
  <c r="F1179" i="1"/>
  <c r="D1329" i="1"/>
  <c r="D1339" i="1" s="1"/>
  <c r="F895" i="1"/>
  <c r="F105" i="1"/>
  <c r="F836" i="1"/>
  <c r="F1152" i="1"/>
  <c r="I1096" i="1"/>
  <c r="F1128" i="1"/>
  <c r="D219" i="1"/>
  <c r="D238" i="1" s="1"/>
  <c r="F788" i="1"/>
  <c r="F812" i="1" s="1"/>
  <c r="F831" i="1" s="1"/>
  <c r="F686" i="1"/>
  <c r="I300" i="1"/>
  <c r="F1217" i="1"/>
  <c r="G1248" i="1"/>
  <c r="I1036" i="1"/>
  <c r="F1020" i="1"/>
  <c r="F1173" i="1"/>
  <c r="F651" i="1"/>
  <c r="I950" i="1"/>
  <c r="I958" i="1" s="1"/>
  <c r="F865" i="1"/>
  <c r="I826" i="1"/>
  <c r="F757" i="1"/>
  <c r="G989" i="1"/>
  <c r="G488" i="1"/>
  <c r="F1058" i="1"/>
  <c r="F579" i="1"/>
  <c r="G879" i="1"/>
  <c r="F1104" i="1"/>
  <c r="I632" i="1"/>
  <c r="F864" i="1"/>
  <c r="F476" i="1"/>
  <c r="G1259" i="1"/>
  <c r="F738" i="1"/>
  <c r="H655" i="1"/>
  <c r="F1259" i="1"/>
  <c r="F1326" i="1"/>
  <c r="G1038" i="1"/>
  <c r="G1052" i="1" s="1"/>
  <c r="F1059" i="1"/>
  <c r="F102" i="1"/>
  <c r="G1371" i="1"/>
  <c r="G755" i="1"/>
  <c r="F352" i="1"/>
  <c r="F773" i="1"/>
  <c r="F559" i="1"/>
  <c r="F326" i="1"/>
  <c r="I892" i="1"/>
  <c r="F1086" i="1"/>
  <c r="F931" i="1"/>
  <c r="F955" i="1" s="1"/>
  <c r="F1385" i="1"/>
  <c r="G473" i="1"/>
  <c r="F867" i="1"/>
  <c r="F1275" i="1"/>
  <c r="F189" i="1"/>
  <c r="I920" i="1"/>
  <c r="I1225" i="1"/>
  <c r="I917" i="1"/>
  <c r="K1049" i="1" s="1"/>
  <c r="L1049" i="1" s="1"/>
  <c r="F1302" i="1"/>
  <c r="F287" i="1"/>
  <c r="I1112" i="1"/>
  <c r="F1296" i="1"/>
  <c r="I531" i="1"/>
  <c r="I315" i="1"/>
  <c r="F1374" i="1"/>
  <c r="F450" i="1"/>
  <c r="F879" i="1"/>
  <c r="I441" i="1"/>
  <c r="G651" i="1"/>
  <c r="H741" i="1"/>
  <c r="G572" i="1"/>
  <c r="G579" i="1" s="1"/>
  <c r="H743" i="1"/>
  <c r="F1003" i="1"/>
  <c r="F1121" i="1"/>
  <c r="G1355" i="1"/>
  <c r="G123" i="1"/>
  <c r="I1136" i="1"/>
  <c r="H1278" i="1"/>
  <c r="F1355" i="1"/>
  <c r="G701" i="1"/>
  <c r="F378" i="1"/>
  <c r="I438" i="1"/>
  <c r="I1195" i="1"/>
  <c r="I176" i="1"/>
  <c r="F263" i="1"/>
  <c r="F159" i="1"/>
  <c r="F448" i="1"/>
  <c r="G860" i="1"/>
  <c r="G738" i="1"/>
  <c r="G522" i="1"/>
  <c r="I788" i="1"/>
  <c r="G788" i="1"/>
  <c r="G831" i="1"/>
  <c r="G1003" i="1"/>
  <c r="F1007" i="1"/>
  <c r="G669" i="1"/>
  <c r="H672" i="1"/>
  <c r="F428" i="1"/>
  <c r="G426" i="1"/>
  <c r="I927" i="1"/>
  <c r="F1085" i="1"/>
  <c r="G1080" i="1"/>
  <c r="I1191" i="1"/>
  <c r="F1197" i="1"/>
  <c r="I1272" i="1"/>
  <c r="F1105" i="1"/>
  <c r="I1101" i="1"/>
  <c r="G1101" i="1"/>
  <c r="F1280" i="1"/>
  <c r="G1275" i="1"/>
  <c r="G1173" i="1"/>
  <c r="F1178" i="1"/>
  <c r="I1271" i="1"/>
  <c r="F1325" i="1"/>
  <c r="F290" i="1"/>
  <c r="G287" i="1"/>
  <c r="G378" i="1"/>
  <c r="F411" i="1"/>
  <c r="I399" i="1"/>
  <c r="G406" i="1"/>
  <c r="G1385" i="1"/>
  <c r="G159" i="1"/>
  <c r="G516" i="1"/>
  <c r="G895" i="1"/>
  <c r="I948" i="1"/>
  <c r="F1083" i="1"/>
  <c r="I1077" i="1"/>
  <c r="G1020" i="1"/>
  <c r="I1020" i="1"/>
  <c r="F1025" i="1"/>
  <c r="I1015" i="1"/>
  <c r="G27" i="1"/>
  <c r="G32" i="1" s="1"/>
  <c r="H32" i="1" s="1"/>
  <c r="F58" i="1"/>
  <c r="F70" i="1" s="1"/>
  <c r="I1167" i="1"/>
  <c r="F1232" i="1"/>
  <c r="G1229" i="1"/>
  <c r="G102" i="1"/>
  <c r="H99" i="1"/>
  <c r="I99" i="1" s="1"/>
  <c r="G520" i="1"/>
  <c r="G613" i="1"/>
  <c r="G628" i="1" s="1"/>
  <c r="I623" i="1"/>
  <c r="G931" i="1"/>
  <c r="I443" i="1"/>
  <c r="I442" i="1"/>
  <c r="F1155" i="1"/>
  <c r="G1121" i="1"/>
  <c r="F162" i="1"/>
  <c r="F381" i="1"/>
  <c r="G595" i="1"/>
  <c r="D690" i="1"/>
  <c r="H686" i="1"/>
  <c r="G686" i="1"/>
  <c r="F1156" i="1"/>
  <c r="I1212" i="1"/>
  <c r="I1208" i="1"/>
  <c r="G1212" i="1"/>
  <c r="G1322" i="1"/>
  <c r="F473" i="1"/>
  <c r="F27" i="1"/>
  <c r="F595" i="1"/>
  <c r="G178" i="1"/>
  <c r="G189" i="1" s="1"/>
  <c r="G208" i="1"/>
  <c r="G306" i="1"/>
  <c r="G326" i="1" s="1"/>
  <c r="D582" i="1"/>
  <c r="G763" i="1"/>
  <c r="I770" i="1" s="1"/>
  <c r="G806" i="1"/>
  <c r="G812" i="1" s="1"/>
  <c r="F1057" i="1"/>
  <c r="F1279" i="1"/>
  <c r="F53" i="1"/>
  <c r="F194" i="1"/>
  <c r="G249" i="1"/>
  <c r="G263" i="1" s="1"/>
  <c r="G341" i="1"/>
  <c r="G1144" i="1"/>
  <c r="F613" i="1"/>
  <c r="F628" i="1" s="1"/>
  <c r="F1195" i="1"/>
  <c r="I70" i="1"/>
  <c r="F1212" i="1"/>
  <c r="F1322" i="1"/>
  <c r="F1027" i="1"/>
  <c r="G1195" i="1"/>
  <c r="F516" i="1"/>
  <c r="I1049" i="1"/>
  <c r="F1216" i="1"/>
  <c r="I437" i="1"/>
  <c r="F406" i="1"/>
  <c r="F669" i="1"/>
  <c r="F426" i="1"/>
  <c r="G543" i="1"/>
  <c r="G563" i="1" s="1"/>
  <c r="G1296" i="1"/>
  <c r="G53" i="1"/>
  <c r="I556" i="1"/>
  <c r="G448" i="1"/>
  <c r="F860" i="1" l="1"/>
  <c r="H720" i="1"/>
  <c r="G716" i="1"/>
  <c r="G773" i="1"/>
  <c r="G222" i="1"/>
  <c r="G238" i="1" s="1"/>
  <c r="F219" i="1"/>
  <c r="F238" i="1" s="1"/>
  <c r="H600" i="1"/>
  <c r="F1080" i="1"/>
  <c r="F1339" i="1"/>
  <c r="F863" i="1"/>
  <c r="G559" i="1"/>
  <c r="I324" i="1"/>
  <c r="I807" i="1"/>
  <c r="D776" i="1"/>
  <c r="G1152" i="1"/>
  <c r="I1145" i="1"/>
  <c r="J1145" i="1" s="1"/>
  <c r="F1159" i="1"/>
  <c r="G219" i="1"/>
  <c r="F356" i="1"/>
  <c r="G352" i="1"/>
  <c r="G955" i="1" l="1"/>
</calcChain>
</file>

<file path=xl/sharedStrings.xml><?xml version="1.0" encoding="utf-8"?>
<sst xmlns="http://schemas.openxmlformats.org/spreadsheetml/2006/main" count="2774" uniqueCount="1404">
  <si>
    <t>DATA</t>
  </si>
  <si>
    <t>N° FAT.</t>
  </si>
  <si>
    <t>CLIENTE</t>
  </si>
  <si>
    <t>IMPONIBILE</t>
  </si>
  <si>
    <t>IVA</t>
  </si>
  <si>
    <t>TOTALE</t>
  </si>
  <si>
    <t>ACCONTO</t>
  </si>
  <si>
    <t>SAL. DA PAG</t>
  </si>
  <si>
    <t>Totale</t>
  </si>
  <si>
    <t>FCA  AFTERSALES TECNICO</t>
  </si>
  <si>
    <t xml:space="preserve">FCA ITALY Sepin  </t>
  </si>
  <si>
    <t>FCA Italy ASSESSMENT</t>
  </si>
  <si>
    <t xml:space="preserve">FCA  AFTERSALES COMPORT </t>
  </si>
  <si>
    <t>FCA Italy WCM</t>
  </si>
  <si>
    <t>FCA Italy sepin</t>
  </si>
  <si>
    <t>30.07.2018</t>
  </si>
  <si>
    <t>15.10.2018</t>
  </si>
  <si>
    <t>065-2018</t>
  </si>
  <si>
    <t>08.10.2018</t>
  </si>
  <si>
    <t>FCA Italy ALFA</t>
  </si>
  <si>
    <t>066-2018</t>
  </si>
  <si>
    <t>067-2018</t>
  </si>
  <si>
    <t>068-2018</t>
  </si>
  <si>
    <t>069-2018</t>
  </si>
  <si>
    <t>070-2018</t>
  </si>
  <si>
    <t>071-2018</t>
  </si>
  <si>
    <t>072-2018</t>
  </si>
  <si>
    <t>073-2018</t>
  </si>
  <si>
    <t>074-2018</t>
  </si>
  <si>
    <t>FCA volpato ab</t>
  </si>
  <si>
    <t>075-2018</t>
  </si>
  <si>
    <t>076-2018</t>
  </si>
  <si>
    <t>077-2018</t>
  </si>
  <si>
    <t>078-2018</t>
  </si>
  <si>
    <t>FCA volpato fp</t>
  </si>
  <si>
    <t>FCA volpato JE</t>
  </si>
  <si>
    <t>FCA volpato fi</t>
  </si>
  <si>
    <t>FCA volpato indecisi</t>
  </si>
  <si>
    <t>079-2018</t>
  </si>
  <si>
    <t>25.10.2018</t>
  </si>
  <si>
    <t>083-2018</t>
  </si>
  <si>
    <t>09.11.2018</t>
  </si>
  <si>
    <t>084-2018</t>
  </si>
  <si>
    <t>086-2018</t>
  </si>
  <si>
    <t>FCA Italy sepin PLM</t>
  </si>
  <si>
    <t>087-2018</t>
  </si>
  <si>
    <t>27.11.2018</t>
  </si>
  <si>
    <t>088-2018</t>
  </si>
  <si>
    <t>089-2018</t>
  </si>
  <si>
    <t>091-2018</t>
  </si>
  <si>
    <t>FCA Italy FIAT</t>
  </si>
  <si>
    <t>29.11.2018</t>
  </si>
  <si>
    <t>092-2018</t>
  </si>
  <si>
    <t>093-2018</t>
  </si>
  <si>
    <t>094-2018</t>
  </si>
  <si>
    <t>10.12.2018</t>
  </si>
  <si>
    <t>099-2018</t>
  </si>
  <si>
    <t>21.12.2018</t>
  </si>
  <si>
    <t>100-2018</t>
  </si>
  <si>
    <t>FCA Italy FIAT Antic</t>
  </si>
  <si>
    <t>101-2018</t>
  </si>
  <si>
    <t>102-2018</t>
  </si>
  <si>
    <t>103-2018</t>
  </si>
  <si>
    <t>104-2018</t>
  </si>
  <si>
    <t>105-2018</t>
  </si>
  <si>
    <t>106-2018</t>
  </si>
  <si>
    <t>107-2018</t>
  </si>
  <si>
    <t>108-2018</t>
  </si>
  <si>
    <t>109-2018</t>
  </si>
  <si>
    <t>110-2018</t>
  </si>
  <si>
    <t>111-2018</t>
  </si>
  <si>
    <t>112-2018</t>
  </si>
  <si>
    <t>113-2018</t>
  </si>
  <si>
    <t>06.12.2018</t>
  </si>
  <si>
    <t>02.01.2019</t>
  </si>
  <si>
    <t>SCADENZE FEBBRAIO 2019</t>
  </si>
  <si>
    <t>SCADENZE GENNAIO 2019</t>
  </si>
  <si>
    <t>FCA NETHERLANDS ns f 082/083</t>
  </si>
  <si>
    <t>FCA BELGIUM ns fatt 080</t>
  </si>
  <si>
    <t>P S paolo 02.01.2019</t>
  </si>
  <si>
    <t>FCA ITALY ns f 63-65-66-67-68-69-70-71-72-73-74-75-76-77-78-79-83</t>
  </si>
  <si>
    <t>095-2018</t>
  </si>
  <si>
    <t xml:space="preserve">AMAG Import AG </t>
  </si>
  <si>
    <t>P S paolo 21.12.2018</t>
  </si>
  <si>
    <t>SCADENZE MARZO 2019</t>
  </si>
  <si>
    <t>SCADENZE APRILE 2019</t>
  </si>
  <si>
    <t>SCADENZE MAGGIO 2019</t>
  </si>
  <si>
    <t>SCADENZE GIUGNO 2019</t>
  </si>
  <si>
    <t>SCADENZE LUGLIO 2019</t>
  </si>
  <si>
    <t>FCA NETHERLANDS</t>
  </si>
  <si>
    <t>001-2019</t>
  </si>
  <si>
    <t>19.02.2019</t>
  </si>
  <si>
    <t>002-2019</t>
  </si>
  <si>
    <t>25.02.2019</t>
  </si>
  <si>
    <t>Fiat Chrysler Automobiles S.A. SPAIN</t>
  </si>
  <si>
    <t>003-2019</t>
  </si>
  <si>
    <t xml:space="preserve"> INREBUS TECHNOLOGIES</t>
  </si>
  <si>
    <t>CNH</t>
  </si>
  <si>
    <t>29.01.2018</t>
  </si>
  <si>
    <t>15.2</t>
  </si>
  <si>
    <t>085-2018</t>
  </si>
  <si>
    <t>P S paolo 01.02.2019</t>
  </si>
  <si>
    <t>CNH Ns f 085</t>
  </si>
  <si>
    <t>P S paolo 29.01.2019</t>
  </si>
  <si>
    <t>FCA ITALY ns f 084-086-087-088-089-091-092-093-094</t>
  </si>
  <si>
    <t>090-2018</t>
  </si>
  <si>
    <t>FCA FRANCE</t>
  </si>
  <si>
    <t>FIAT FRANCE NS F 090</t>
  </si>
  <si>
    <t>28.11.2018</t>
  </si>
  <si>
    <t>097 FCA SWITZERLAND IGOSTI</t>
  </si>
  <si>
    <t>097-2018</t>
  </si>
  <si>
    <t>17.12.2018</t>
  </si>
  <si>
    <t>FCA BELGIUM</t>
  </si>
  <si>
    <t>FCA SWITZERLAND</t>
  </si>
  <si>
    <t>P S paolo 15.02.2019</t>
  </si>
  <si>
    <t>FIAT  SWITZERLAND ns f 097-098</t>
  </si>
  <si>
    <t>098-2018</t>
  </si>
  <si>
    <t xml:space="preserve"> 16.04.2019</t>
  </si>
  <si>
    <t>29.03.2019</t>
  </si>
  <si>
    <t>P S paolo 15.01.2019</t>
  </si>
  <si>
    <t>1.02.2019</t>
  </si>
  <si>
    <t>P S paolo 25.02.2019</t>
  </si>
  <si>
    <t>25.2</t>
  </si>
  <si>
    <t>FIAT  BELGIUM ns f95</t>
  </si>
  <si>
    <t>P S paolo 29.03.2019</t>
  </si>
  <si>
    <t>FCA ITALY ns f 099-100-101-103-104-105-106-107-108-109-110-111-112-113</t>
  </si>
  <si>
    <t>di che?</t>
  </si>
  <si>
    <t>P S paolo 09.04.2019</t>
  </si>
  <si>
    <t>FCA NETHERLANDS ns f 01/2019</t>
  </si>
  <si>
    <t>09.4</t>
  </si>
  <si>
    <t>FCA  GERMANY</t>
  </si>
  <si>
    <t>27.12.2018</t>
  </si>
  <si>
    <t>115-2018</t>
  </si>
  <si>
    <t>116-2018</t>
  </si>
  <si>
    <t>NOTA DI CREDITO FCA 102/2018</t>
  </si>
  <si>
    <t>FCA Italy FIAT PROF</t>
  </si>
  <si>
    <t>007-2019</t>
  </si>
  <si>
    <t>006-2019</t>
  </si>
  <si>
    <t>005-2019</t>
  </si>
  <si>
    <t>009-2019</t>
  </si>
  <si>
    <t xml:space="preserve"> 17.04.2019</t>
  </si>
  <si>
    <t>24.06.2019</t>
  </si>
  <si>
    <t>010-2019</t>
  </si>
  <si>
    <t>FCA Switzerland</t>
  </si>
  <si>
    <t>SCADENZE SETTEMBRE 2019</t>
  </si>
  <si>
    <t>FCA BELGIUM S.A.</t>
  </si>
  <si>
    <t>011-2019</t>
  </si>
  <si>
    <t>012-2019</t>
  </si>
  <si>
    <t>FCA Germany</t>
  </si>
  <si>
    <t>013-2019</t>
  </si>
  <si>
    <t>014-2019</t>
  </si>
  <si>
    <t>015-2019</t>
  </si>
  <si>
    <t>016-2019</t>
  </si>
  <si>
    <t>017-2019</t>
  </si>
  <si>
    <t>018-2019</t>
  </si>
  <si>
    <t>019-2019</t>
  </si>
  <si>
    <t>020-2019</t>
  </si>
  <si>
    <t>021-2019</t>
  </si>
  <si>
    <t>FCA ITALY FIAT GARBARINI</t>
  </si>
  <si>
    <t>022-2019</t>
  </si>
  <si>
    <t>FCA ITALY LANCIA GARBARINI</t>
  </si>
  <si>
    <t>023-2019</t>
  </si>
  <si>
    <t>28.06.2019</t>
  </si>
  <si>
    <t>FCA ITALY JEEP</t>
  </si>
  <si>
    <t>024-2019</t>
  </si>
  <si>
    <t>025-2019</t>
  </si>
  <si>
    <t>FCA ITALY ALFA</t>
  </si>
  <si>
    <t>28.5</t>
  </si>
  <si>
    <t>FCA GERMANY AG ns.fatt. 115/2018</t>
  </si>
  <si>
    <t>P S paolo 28.05.2019</t>
  </si>
  <si>
    <t>01.7</t>
  </si>
  <si>
    <t>004-2019</t>
  </si>
  <si>
    <t>FCA Italy VOLPATO STORNATA</t>
  </si>
  <si>
    <t>008-2019</t>
  </si>
  <si>
    <t xml:space="preserve">FCA Italy VOLPATO </t>
  </si>
  <si>
    <t>FCA Italy VOLPATO riemessa</t>
  </si>
  <si>
    <t>P S paolo 01.07.2019</t>
  </si>
  <si>
    <t>SCADENZE OTTOBRE 2019</t>
  </si>
  <si>
    <t>17.07.2019</t>
  </si>
  <si>
    <t>026-2019</t>
  </si>
  <si>
    <t>027-2019</t>
  </si>
  <si>
    <t>028-2019</t>
  </si>
  <si>
    <t xml:space="preserve">FCA Switzerland </t>
  </si>
  <si>
    <t>029-2019</t>
  </si>
  <si>
    <t>FCA ITALY crossbrand</t>
  </si>
  <si>
    <t>27.07.2019</t>
  </si>
  <si>
    <t>031-2019</t>
  </si>
  <si>
    <t>FCA ITALY crossbrand 2</t>
  </si>
  <si>
    <t>CNH INDUSTRIAL ITALIA -stornare</t>
  </si>
  <si>
    <t>032-2019</t>
  </si>
  <si>
    <t>FCA ITALY video Jeep</t>
  </si>
  <si>
    <t>033-2019</t>
  </si>
  <si>
    <t>FCA ITALY importatori daquino</t>
  </si>
  <si>
    <t>034-2019</t>
  </si>
  <si>
    <t>FCA ITALY fiat prof daquin</t>
  </si>
  <si>
    <t>035-2019</t>
  </si>
  <si>
    <t>FCA ITALY AFTERSALES tecnico</t>
  </si>
  <si>
    <t>036-2019</t>
  </si>
  <si>
    <t>037-2019</t>
  </si>
  <si>
    <t>038-2019</t>
  </si>
  <si>
    <t>FCA ITALY AFTERSALES comport</t>
  </si>
  <si>
    <t>039-2019</t>
  </si>
  <si>
    <t>040-2019</t>
  </si>
  <si>
    <t>041-2019</t>
  </si>
  <si>
    <t>FCA Italy FIAT Antic 102 FIAT ant errore doppia VD 091</t>
  </si>
  <si>
    <t>01.8</t>
  </si>
  <si>
    <t>P S paolo 01.08.2019</t>
  </si>
  <si>
    <t>FCA switzerlan  N ns f 010/2019</t>
  </si>
  <si>
    <t>FCA N ns f 005/006/007/009/2019</t>
  </si>
  <si>
    <t>08.10</t>
  </si>
  <si>
    <t>P S paolo 08.10.2019</t>
  </si>
  <si>
    <t>030-2019</t>
  </si>
  <si>
    <t>FCA N ns f 007/2019</t>
  </si>
  <si>
    <t>03.9</t>
  </si>
  <si>
    <t>P S paolo 03.09.2019</t>
  </si>
  <si>
    <t>13.9</t>
  </si>
  <si>
    <t>P S paolo 13.09.2019</t>
  </si>
  <si>
    <t>FCA switzerlan  N ns f 028/2019</t>
  </si>
  <si>
    <t>25.9</t>
  </si>
  <si>
    <t>P S paolo 25.09.2019</t>
  </si>
  <si>
    <t>30.9</t>
  </si>
  <si>
    <t>FIAT CHRYSLER AUTOM.SPAIN  ns.fatt. 002/2018</t>
  </si>
  <si>
    <t>P S paolo 30.09.2019</t>
  </si>
  <si>
    <t>5048, 53</t>
  </si>
  <si>
    <t>16.10</t>
  </si>
  <si>
    <t>FCA Italy  N ns f 032/2019</t>
  </si>
  <si>
    <t>P S paolo 16.10.2019</t>
  </si>
  <si>
    <t>FCA Italy  N ns f 004-008-017-018-019-020-021-022-024-025-029-030-033-034-035-036-037-038-039-040-041/2019</t>
  </si>
  <si>
    <t xml:space="preserve"> INREBUS TECHNOLOGIES ns f 23</t>
  </si>
  <si>
    <t>FCA NETHERLANDS  N ns f 014-015-016/2019</t>
  </si>
  <si>
    <t>SCADENZE NOVEMBRE 2019</t>
  </si>
  <si>
    <t>02.10.2019</t>
  </si>
  <si>
    <t>SCADENZE DICEMBRE 2019</t>
  </si>
  <si>
    <t>042-2019</t>
  </si>
  <si>
    <t>043-2019</t>
  </si>
  <si>
    <t>FIAT PROF</t>
  </si>
  <si>
    <t>STORNO CNH INDUSTRIAL ITALIA errata iva 21%</t>
  </si>
  <si>
    <t>044-2019</t>
  </si>
  <si>
    <t>045-2019</t>
  </si>
  <si>
    <t>CNH INDUSTRIAL ITALIA  iva 22%</t>
  </si>
  <si>
    <t>046-2019</t>
  </si>
  <si>
    <t>FCA AS TECNICO antic</t>
  </si>
  <si>
    <t>047-2019</t>
  </si>
  <si>
    <t>048-2019</t>
  </si>
  <si>
    <t>049-2019</t>
  </si>
  <si>
    <t>050-2019</t>
  </si>
  <si>
    <t>FCA_ITALY_sepin</t>
  </si>
  <si>
    <t>051-2019</t>
  </si>
  <si>
    <t>FCA_ITALY_sepin Levis matera</t>
  </si>
  <si>
    <t>19.11.2019</t>
  </si>
  <si>
    <t>052-2019</t>
  </si>
  <si>
    <t>053-2019</t>
  </si>
  <si>
    <t>Jeep Renagade video "U-Connect services"</t>
  </si>
  <si>
    <t>054-2019</t>
  </si>
  <si>
    <t>26.11.2019</t>
  </si>
  <si>
    <t>055-2019</t>
  </si>
  <si>
    <t>FGA Austria</t>
  </si>
  <si>
    <t>30.11.2019</t>
  </si>
  <si>
    <t>056-2019</t>
  </si>
  <si>
    <t>057-2019</t>
  </si>
  <si>
    <t>FCA FIAT antic WBT 500X HQ</t>
  </si>
  <si>
    <t xml:space="preserve">FCA FIAT antic WBT 500X </t>
  </si>
  <si>
    <t>FCA FIAT antic Panda Trussardi IT</t>
  </si>
  <si>
    <t>058-2019</t>
  </si>
  <si>
    <t>059-2019</t>
  </si>
  <si>
    <t>FCA FIAT antic Panda Trussardi HQ</t>
  </si>
  <si>
    <t>060-2019</t>
  </si>
  <si>
    <t>FGA France</t>
  </si>
  <si>
    <t>05.12.2019</t>
  </si>
  <si>
    <t>061-2019</t>
  </si>
  <si>
    <t>062-2019</t>
  </si>
  <si>
    <t>063-2019</t>
  </si>
  <si>
    <t>064-2019</t>
  </si>
  <si>
    <t>09.12.2019</t>
  </si>
  <si>
    <t>26.12.2019</t>
  </si>
  <si>
    <t>065-2019</t>
  </si>
  <si>
    <t>alfa 1° VIDEO adas</t>
  </si>
  <si>
    <t>ALFA VIDEO adas estero</t>
  </si>
  <si>
    <t>066-2019</t>
  </si>
  <si>
    <t>ALFA Lange</t>
  </si>
  <si>
    <t>067-2019</t>
  </si>
  <si>
    <t>ALFA Video Alfa Connect Services (5 lingue)</t>
  </si>
  <si>
    <t>068-2019</t>
  </si>
  <si>
    <t xml:space="preserve">ALFA Variazioni Video ADAS: 6 video Giulia </t>
  </si>
  <si>
    <t>069-2019</t>
  </si>
  <si>
    <t>FCA ELETTRICO 3</t>
  </si>
  <si>
    <t>070-2019</t>
  </si>
  <si>
    <t>fca fIAT 500L</t>
  </si>
  <si>
    <t>071-2019</t>
  </si>
  <si>
    <t>072-2019</t>
  </si>
  <si>
    <t>073-2019</t>
  </si>
  <si>
    <t>074-2019</t>
  </si>
  <si>
    <t>075-2019</t>
  </si>
  <si>
    <t>076-2019</t>
  </si>
  <si>
    <t>077-2019</t>
  </si>
  <si>
    <t>078-2019</t>
  </si>
  <si>
    <t>079-2019</t>
  </si>
  <si>
    <t>080-2019</t>
  </si>
  <si>
    <t>081-2019</t>
  </si>
  <si>
    <t>082-2019</t>
  </si>
  <si>
    <t>083-2019</t>
  </si>
  <si>
    <t>084-2019</t>
  </si>
  <si>
    <t>02.01</t>
  </si>
  <si>
    <t>P S paolo 02.01.2020</t>
  </si>
  <si>
    <t>FCA Italy  N ns f  042-043-046-047-048-049-050-051</t>
  </si>
  <si>
    <t>03.02</t>
  </si>
  <si>
    <t>P S paolo 03.02.2020</t>
  </si>
  <si>
    <t>FCA Italy  N ns f  053-054-055-056-057-058-059</t>
  </si>
  <si>
    <t>17.01</t>
  </si>
  <si>
    <t>FCA Switzerland N ns f  052</t>
  </si>
  <si>
    <t>P S paolo 17.01.2020</t>
  </si>
  <si>
    <t>29.01</t>
  </si>
  <si>
    <t>P S paolo 29.01.2020</t>
  </si>
  <si>
    <t>FGA Austria N ns f  055</t>
  </si>
  <si>
    <t>P S paolo 30.01.2020</t>
  </si>
  <si>
    <t>30.01</t>
  </si>
  <si>
    <t>CNH INDUSTRIAL ITALIA ns f 045</t>
  </si>
  <si>
    <t>06.02.2020</t>
  </si>
  <si>
    <t>10.02.2020</t>
  </si>
  <si>
    <t>14.02.2020</t>
  </si>
  <si>
    <t>FCA Switzerland ns f 063</t>
  </si>
  <si>
    <t>P S paolo 14.02.2020</t>
  </si>
  <si>
    <t>P S paolo 10.02.2020</t>
  </si>
  <si>
    <t>FCA Germany ns f 062</t>
  </si>
  <si>
    <t>FCA NETHERLANDS na f 073-074-075-076</t>
  </si>
  <si>
    <t>FGA France NS F 060-061/2020</t>
  </si>
  <si>
    <t>SCADENZE FEBBRAIO 2020</t>
  </si>
  <si>
    <t>SCADENZE GENNAIO 2020</t>
  </si>
  <si>
    <t>20.02.2020</t>
  </si>
  <si>
    <t>001-2020</t>
  </si>
  <si>
    <t>FCA ITALY SEPIN</t>
  </si>
  <si>
    <t>002-2020</t>
  </si>
  <si>
    <t>003-2020</t>
  </si>
  <si>
    <t>004-2020</t>
  </si>
  <si>
    <t>005-2020</t>
  </si>
  <si>
    <t>FCA ITALY FIAT</t>
  </si>
  <si>
    <t>006-2020</t>
  </si>
  <si>
    <t>FCA ITALY WCM</t>
  </si>
  <si>
    <t>28.02.2020</t>
  </si>
  <si>
    <t>007-2020</t>
  </si>
  <si>
    <t>008-2020</t>
  </si>
  <si>
    <t xml:space="preserve">NOTA DI CREDITO FCA Switzerland </t>
  </si>
  <si>
    <t>02.03.2020</t>
  </si>
  <si>
    <t>FCA Switzerland (VED NOTA DI CREDITO 008/2020)</t>
  </si>
  <si>
    <t xml:space="preserve">SCADENZE GIUGNO 2020 </t>
  </si>
  <si>
    <t>009-2020</t>
  </si>
  <si>
    <t>26.03.2020</t>
  </si>
  <si>
    <t xml:space="preserve">FCA BELGIUM </t>
  </si>
  <si>
    <t>010-2020</t>
  </si>
  <si>
    <t>011-2020</t>
  </si>
  <si>
    <t>012-2020</t>
  </si>
  <si>
    <t>013-2020</t>
  </si>
  <si>
    <t>014-2020</t>
  </si>
  <si>
    <t>FCA ITALY AFTERSALES COMP</t>
  </si>
  <si>
    <t>FCA ITALY AFTERSALES TECN</t>
  </si>
  <si>
    <t>015-2020</t>
  </si>
  <si>
    <t>016-2020</t>
  </si>
  <si>
    <t>017-2020</t>
  </si>
  <si>
    <t>018-2020</t>
  </si>
  <si>
    <t>FCA ITALY FIAT PROF</t>
  </si>
  <si>
    <t>019-2020</t>
  </si>
  <si>
    <t xml:space="preserve">SCADENZE APRILE 2020 </t>
  </si>
  <si>
    <t>P S paolo 09.04.2020</t>
  </si>
  <si>
    <t>09.04.2020</t>
  </si>
  <si>
    <t>FCA Italy ns f 065-066-067-068-069-070-078-079-080-081-082-083-084</t>
  </si>
  <si>
    <t>26.05.2020</t>
  </si>
  <si>
    <t>P S paolo 26.05.2020</t>
  </si>
  <si>
    <t>03.06.2020</t>
  </si>
  <si>
    <t>P S paolo 03.06.2020</t>
  </si>
  <si>
    <t>020-2020</t>
  </si>
  <si>
    <t xml:space="preserve">SCADENZE LUGLIO 2020 </t>
  </si>
  <si>
    <t>021-2020</t>
  </si>
  <si>
    <t>022-2020</t>
  </si>
  <si>
    <t>023-2020</t>
  </si>
  <si>
    <t>024-2020</t>
  </si>
  <si>
    <t>025-2020</t>
  </si>
  <si>
    <t>026-2020</t>
  </si>
  <si>
    <t>027-2020</t>
  </si>
  <si>
    <t>028-2020</t>
  </si>
  <si>
    <t>029-2020</t>
  </si>
  <si>
    <t xml:space="preserve">SCADENZE AGOSTO 2020 </t>
  </si>
  <si>
    <t>12.06.2020</t>
  </si>
  <si>
    <t>030-2020</t>
  </si>
  <si>
    <t>FCA ITALY alfa</t>
  </si>
  <si>
    <t>031-2020</t>
  </si>
  <si>
    <t>FCA Switzerland ns f 009</t>
  </si>
  <si>
    <t>INREBUS TECHNOLOGIES SRL</t>
  </si>
  <si>
    <t>P S paolo 10.06.2020</t>
  </si>
  <si>
    <t>10.06.2020</t>
  </si>
  <si>
    <t>INREBUS  ns f 007/2020</t>
  </si>
  <si>
    <t xml:space="preserve"> FCA Italy ns f 001-002--003-004-005-006/2020</t>
  </si>
  <si>
    <t>30.06.2020</t>
  </si>
  <si>
    <t>P S paolo 30.06.2020</t>
  </si>
  <si>
    <t xml:space="preserve"> FCA Italy ns f 014-015-016-017-018/2020</t>
  </si>
  <si>
    <t>21.07.2020</t>
  </si>
  <si>
    <t>14.07.2020</t>
  </si>
  <si>
    <t>P S paolo 21.07.2020</t>
  </si>
  <si>
    <t xml:space="preserve"> FCA SWITZERLAND NS FATT 029-2020</t>
  </si>
  <si>
    <t>P S paolo 31.07.2020</t>
  </si>
  <si>
    <t>31.06.2020</t>
  </si>
  <si>
    <t xml:space="preserve"> FCA Italy ns f 024-025-026-027-028/2020</t>
  </si>
  <si>
    <t>20.07.2020</t>
  </si>
  <si>
    <t xml:space="preserve">SCADENZE OTTOBRE 2020 </t>
  </si>
  <si>
    <t>032-2020</t>
  </si>
  <si>
    <t>033-2020</t>
  </si>
  <si>
    <t>034-2020</t>
  </si>
  <si>
    <t>035-2020</t>
  </si>
  <si>
    <t>INREBUS</t>
  </si>
  <si>
    <t>036-2020</t>
  </si>
  <si>
    <t>037-2020</t>
  </si>
  <si>
    <t>038-2020</t>
  </si>
  <si>
    <t>039-2020</t>
  </si>
  <si>
    <t>31.08.2020</t>
  </si>
  <si>
    <t>P S paolo 31.08.2020</t>
  </si>
  <si>
    <t xml:space="preserve"> FCA Italy ns f 030-031/2020</t>
  </si>
  <si>
    <t xml:space="preserve">SCADENZE NOVEMBRE 2020 </t>
  </si>
  <si>
    <t>040-2020</t>
  </si>
  <si>
    <t>26.08.2020</t>
  </si>
  <si>
    <t>041-2020</t>
  </si>
  <si>
    <t>042-2020</t>
  </si>
  <si>
    <t>043-2020</t>
  </si>
  <si>
    <t>044-2020</t>
  </si>
  <si>
    <t>FCA ITALY IMPORTATORI D'aquino</t>
  </si>
  <si>
    <t>045-2020</t>
  </si>
  <si>
    <t>046-2020</t>
  </si>
  <si>
    <t>FCA ITALY ASSESSMENT</t>
  </si>
  <si>
    <t>047-2020</t>
  </si>
  <si>
    <t>048-2020</t>
  </si>
  <si>
    <t>049-2020</t>
  </si>
  <si>
    <t>30.09.2020</t>
  </si>
  <si>
    <t>P S paolo 30.09.2020</t>
  </si>
  <si>
    <t xml:space="preserve"> FCA Italy ns f 032-033-034-037-038-039</t>
  </si>
  <si>
    <t>15.10.2020</t>
  </si>
  <si>
    <t xml:space="preserve"> FCA Italy ns f 019</t>
  </si>
  <si>
    <t>P S paolo 15.10.2020</t>
  </si>
  <si>
    <t>30.10.2020</t>
  </si>
  <si>
    <t xml:space="preserve">SCADENZE DICEMBRE 2020 </t>
  </si>
  <si>
    <t>26.10.2020</t>
  </si>
  <si>
    <t>050-2020</t>
  </si>
  <si>
    <t>051-2020</t>
  </si>
  <si>
    <t>SCADENZE GENNAIO 2021</t>
  </si>
  <si>
    <t>??</t>
  </si>
  <si>
    <t>CNH IVECO S.P.A.</t>
  </si>
  <si>
    <t>052-2020</t>
  </si>
  <si>
    <t>053-2020</t>
  </si>
  <si>
    <t>054-2020</t>
  </si>
  <si>
    <t>FCA Germany A</t>
  </si>
  <si>
    <t>055-2020</t>
  </si>
  <si>
    <t>FCA Belgium</t>
  </si>
  <si>
    <t>056-2020</t>
  </si>
  <si>
    <t xml:space="preserve">    FCA NETHERLANDS</t>
  </si>
  <si>
    <t>057-2020</t>
  </si>
  <si>
    <t>058-2020</t>
  </si>
  <si>
    <t>059-2020</t>
  </si>
  <si>
    <t>060-2020</t>
  </si>
  <si>
    <t>061-2020</t>
  </si>
  <si>
    <t>FCA SPAIN</t>
  </si>
  <si>
    <t>062-2020</t>
  </si>
  <si>
    <t>063-2020</t>
  </si>
  <si>
    <t>FCA Italy JEEP</t>
  </si>
  <si>
    <t>064-2020</t>
  </si>
  <si>
    <t>065-2020</t>
  </si>
  <si>
    <t>066-2020</t>
  </si>
  <si>
    <t>P S paolo 30.10.2020</t>
  </si>
  <si>
    <t>INREBUS ns f 036/2020</t>
  </si>
  <si>
    <t>30.11.2020</t>
  </si>
  <si>
    <t>P S paolo 30.11.2020</t>
  </si>
  <si>
    <t xml:space="preserve"> FCA Italy ns f 049/2020</t>
  </si>
  <si>
    <t xml:space="preserve"> FCA Italy ns f 040-041-042-043-044-045-047-048</t>
  </si>
  <si>
    <t xml:space="preserve"> FCA Italy ns f 059/2020</t>
  </si>
  <si>
    <t>SCADENZE MARZO 2021</t>
  </si>
  <si>
    <t>23.12.2020</t>
  </si>
  <si>
    <t>069-2020</t>
  </si>
  <si>
    <t>070-2020</t>
  </si>
  <si>
    <t>071-2020</t>
  </si>
  <si>
    <t>072-2020</t>
  </si>
  <si>
    <t>073-2020</t>
  </si>
  <si>
    <t>075-2020</t>
  </si>
  <si>
    <t>074-2020</t>
  </si>
  <si>
    <t>076-2020</t>
  </si>
  <si>
    <t>077-2020</t>
  </si>
  <si>
    <t>078-2020</t>
  </si>
  <si>
    <t>079-2020</t>
  </si>
  <si>
    <t>080-2020</t>
  </si>
  <si>
    <t>081-2020</t>
  </si>
  <si>
    <t>082-2020</t>
  </si>
  <si>
    <t>083-2020</t>
  </si>
  <si>
    <t>084-2020</t>
  </si>
  <si>
    <t>FCA Italy FIAT VOLPATO BIGI</t>
  </si>
  <si>
    <t>085-2020</t>
  </si>
  <si>
    <t>086-2020</t>
  </si>
  <si>
    <t>087-2020</t>
  </si>
  <si>
    <t>088-2020</t>
  </si>
  <si>
    <t>089-2020</t>
  </si>
  <si>
    <t>090-2020</t>
  </si>
  <si>
    <t>091-2020</t>
  </si>
  <si>
    <t>092-2020</t>
  </si>
  <si>
    <t>093-2020</t>
  </si>
  <si>
    <t>094-2020</t>
  </si>
  <si>
    <t>095-2020</t>
  </si>
  <si>
    <t>FCA Switzerland Zuppiger</t>
  </si>
  <si>
    <t>096-2020</t>
  </si>
  <si>
    <t>FCA ITALY AFTERSALES corsi murgia</t>
  </si>
  <si>
    <t>INREBUS TECHNOLOGIES</t>
  </si>
  <si>
    <t>099-2020</t>
  </si>
  <si>
    <t>18.12.2020</t>
  </si>
  <si>
    <t>P S paolo 18.12.2020</t>
  </si>
  <si>
    <t>31.12.2020</t>
  </si>
  <si>
    <t xml:space="preserve"> FCA SWITZERLAND  ns f 051/2020</t>
  </si>
  <si>
    <t>FCA FRANCE ns f 050/2020</t>
  </si>
  <si>
    <t xml:space="preserve"> FCA Italy ns f 53-60-62-63</t>
  </si>
  <si>
    <t>P S paolo 31.12.2020</t>
  </si>
  <si>
    <t>CNH IVECO S.P.A.ns f 52</t>
  </si>
  <si>
    <t>04.01.2021</t>
  </si>
  <si>
    <t>P S paolo 04.01.2021</t>
  </si>
  <si>
    <t xml:space="preserve"> FCA Italy ns f 64-65-66</t>
  </si>
  <si>
    <t>29.01.2021</t>
  </si>
  <si>
    <t>P S paolo 29.01.2021</t>
  </si>
  <si>
    <t>17.02.2020</t>
  </si>
  <si>
    <t xml:space="preserve"> FCA SWITZERLAND  ns f 96/2020</t>
  </si>
  <si>
    <t>P S paolo 17.02.2021</t>
  </si>
  <si>
    <t>26.02.2021</t>
  </si>
  <si>
    <t>P S paolo 26.02.2021</t>
  </si>
  <si>
    <t xml:space="preserve"> FCA Italy ns f 73-74-75-76-77-78-79-80-82-83-84-85-86-87-88-89-90-91-92-93-94-95-99</t>
  </si>
  <si>
    <t>001-2021</t>
  </si>
  <si>
    <t>05.01.2021</t>
  </si>
  <si>
    <t>002-2021</t>
  </si>
  <si>
    <t>003-2021</t>
  </si>
  <si>
    <t>004-2021</t>
  </si>
  <si>
    <t>22.02.2021</t>
  </si>
  <si>
    <t>16.02.2021</t>
  </si>
  <si>
    <t>18.03.2021</t>
  </si>
  <si>
    <t>P S paolo 10.03.2021</t>
  </si>
  <si>
    <t xml:space="preserve"> FCA SWITZERLAND  ns f 001-002/2021</t>
  </si>
  <si>
    <t>SCADENZE MAGGIO 2021</t>
  </si>
  <si>
    <t>29.03.2021</t>
  </si>
  <si>
    <t>007-2021</t>
  </si>
  <si>
    <t>IVECO S.P.A. (CNH)</t>
  </si>
  <si>
    <t>008-2021</t>
  </si>
  <si>
    <t>009-2021</t>
  </si>
  <si>
    <t>010-2021</t>
  </si>
  <si>
    <t>011-2021</t>
  </si>
  <si>
    <t>013-2021</t>
  </si>
  <si>
    <t>014-2021</t>
  </si>
  <si>
    <t>FCA Italy Lange</t>
  </si>
  <si>
    <t>015-2021</t>
  </si>
  <si>
    <t>SCADENZE GIUGNO 2021</t>
  </si>
  <si>
    <t>26.04.2021</t>
  </si>
  <si>
    <t>016-2021</t>
  </si>
  <si>
    <t>017-2021</t>
  </si>
  <si>
    <t>018-2021</t>
  </si>
  <si>
    <t>16.04.2021</t>
  </si>
  <si>
    <t>P S paolo 16.04.2021</t>
  </si>
  <si>
    <t>FCA FRANCE ns f 003/2021</t>
  </si>
  <si>
    <t>P S paolo 20.04.2021</t>
  </si>
  <si>
    <t>20.04.2021</t>
  </si>
  <si>
    <t>CNH NS F 046/2020</t>
  </si>
  <si>
    <t>P S paolo 29.04.2021</t>
  </si>
  <si>
    <t>29.04.2021</t>
  </si>
  <si>
    <t>FCA SPAIN NS F 061</t>
  </si>
  <si>
    <t>P S paolo 14.05.2021</t>
  </si>
  <si>
    <t>14.05.2021</t>
  </si>
  <si>
    <t>FCA Belgium ns f 70/2020</t>
  </si>
  <si>
    <t>FCA FRANCE ns f 007/2021</t>
  </si>
  <si>
    <t>IVECO S.P.A. (CNH) ns f 008/2021</t>
  </si>
  <si>
    <t>28.05.2021</t>
  </si>
  <si>
    <t>P S paolo 28.05.2021</t>
  </si>
  <si>
    <t>31.05.2021</t>
  </si>
  <si>
    <t>P S paolo 31.05.2021</t>
  </si>
  <si>
    <t xml:space="preserve"> FCA Italy ns f  ns f 004-009/2021</t>
  </si>
  <si>
    <t>SCADENZE LUGLIO 2021</t>
  </si>
  <si>
    <t>FCA Italy GARBARINI</t>
  </si>
  <si>
    <t>019-2021</t>
  </si>
  <si>
    <t>25.05.2021</t>
  </si>
  <si>
    <t>020-2021</t>
  </si>
  <si>
    <t>FCA Italy FIAT garbarini</t>
  </si>
  <si>
    <t>021-2021</t>
  </si>
  <si>
    <t>FCA ITALY AFTERSALES TECN (Russia)</t>
  </si>
  <si>
    <t>005-2021</t>
  </si>
  <si>
    <t>006-2021</t>
  </si>
  <si>
    <t>INREBUS TECHNOLOGIES ns f 006/2021</t>
  </si>
  <si>
    <t>022-2021</t>
  </si>
  <si>
    <t>SCADENZE SETTEMBRE 2021</t>
  </si>
  <si>
    <t>023-2021</t>
  </si>
  <si>
    <t>23.06.2021</t>
  </si>
  <si>
    <t>FCA ITALY fiat</t>
  </si>
  <si>
    <t>024-2021</t>
  </si>
  <si>
    <t>025-2021</t>
  </si>
  <si>
    <t>026-2021</t>
  </si>
  <si>
    <t>027-2021</t>
  </si>
  <si>
    <r>
      <t>FCA ITALY D</t>
    </r>
    <r>
      <rPr>
        <sz val="10"/>
        <color rgb="FFFF0000"/>
        <rFont val="Arial"/>
        <family val="2"/>
      </rPr>
      <t>OPPIA FATTURA??</t>
    </r>
  </si>
  <si>
    <t>028-2021</t>
  </si>
  <si>
    <t>029-2021</t>
  </si>
  <si>
    <t>FCA ITALY fiat prof</t>
  </si>
  <si>
    <t>030-2021</t>
  </si>
  <si>
    <t>031-2021</t>
  </si>
  <si>
    <t>FCA ITALY TECNICO AGG CORSI MURGIA</t>
  </si>
  <si>
    <t>02.07.2021</t>
  </si>
  <si>
    <t>30.07.2021</t>
  </si>
  <si>
    <t>P S paolo 30.07.2021</t>
  </si>
  <si>
    <t xml:space="preserve"> FCA Italy ns f  ns f 014-015-016-017-018-019-020-021-022/2021</t>
  </si>
  <si>
    <t xml:space="preserve">    FCA NETHERLANDS ns f 057-071/2020</t>
  </si>
  <si>
    <t xml:space="preserve">    FCA NETHERLANDS ns f 058 - 069 - 072/2020</t>
  </si>
  <si>
    <t>P S paolo 02.07.2021</t>
  </si>
  <si>
    <t>05.08.2021</t>
  </si>
  <si>
    <t>P S paolo 05.08.2021</t>
  </si>
  <si>
    <t>INREBUS TECHNOLOGIES ns f  ns f 005/2021</t>
  </si>
  <si>
    <t>31.08.2021</t>
  </si>
  <si>
    <t>SCADENZE AGOSTO 2021</t>
  </si>
  <si>
    <t>032-2021</t>
  </si>
  <si>
    <t>23.07.2021</t>
  </si>
  <si>
    <t>FCA ITALY after sales comport</t>
  </si>
  <si>
    <t>034-2021</t>
  </si>
  <si>
    <t>033-2021</t>
  </si>
  <si>
    <t>035-2021</t>
  </si>
  <si>
    <t>FCA ITALYJEEP</t>
  </si>
  <si>
    <t>036-2021</t>
  </si>
  <si>
    <t>SCADENZE OTTOBRE 2021</t>
  </si>
  <si>
    <t>037-2021</t>
  </si>
  <si>
    <t>038-2021</t>
  </si>
  <si>
    <t>FCA ITALYVolpato</t>
  </si>
  <si>
    <t>039-2021</t>
  </si>
  <si>
    <t>FCA ITALY Garbarini assessment</t>
  </si>
  <si>
    <t>040-2021</t>
  </si>
  <si>
    <t>FCA ITALY Garbarini  tipo 3d 1a parte</t>
  </si>
  <si>
    <t>27.08.2021</t>
  </si>
  <si>
    <t>SCADENZE NOVEMBRE 2021</t>
  </si>
  <si>
    <t>041-2021</t>
  </si>
  <si>
    <t>06.09.2021</t>
  </si>
  <si>
    <t xml:space="preserve"> FCA Italy ns f  ns f 023-024-025-026-027-028-029-030-031</t>
  </si>
  <si>
    <t>P S paolo 31.08.2021</t>
  </si>
  <si>
    <t>28.09.2021</t>
  </si>
  <si>
    <t>FCA ITALY Garbarini  tipo 3d 2a parte</t>
  </si>
  <si>
    <t>042-2021</t>
  </si>
  <si>
    <t>043-2021</t>
  </si>
  <si>
    <t>FCA ITALY after sales TECNICO wrangler</t>
  </si>
  <si>
    <t>30.09.2021</t>
  </si>
  <si>
    <t xml:space="preserve"> FCA Italy ns f  ns f 032-033-034-035-036</t>
  </si>
  <si>
    <t>P S paolo 13.10.2021</t>
  </si>
  <si>
    <t>FCA SWITZERLAND  ns f 037</t>
  </si>
  <si>
    <t>FCA italy  ns f 038-39-40</t>
  </si>
  <si>
    <t>P S paolo 30.09.2021</t>
  </si>
  <si>
    <t>P S paolo 28.10.2021</t>
  </si>
  <si>
    <t>P S paolo 30.11.2021</t>
  </si>
  <si>
    <t>FCA italy  ns f 042-043</t>
  </si>
  <si>
    <t>25.11.2021</t>
  </si>
  <si>
    <t>045-2021</t>
  </si>
  <si>
    <t>FCA ITALY after sales TECNICO 500x SOFT TOP</t>
  </si>
  <si>
    <t>046-2021</t>
  </si>
  <si>
    <t>047-2021</t>
  </si>
  <si>
    <t>FCA ITALY after sales TECNICO rENEGADE</t>
  </si>
  <si>
    <t>048-2021</t>
  </si>
  <si>
    <t>049-2021</t>
  </si>
  <si>
    <t>FCA ITALY after sales TECNICO VOR</t>
  </si>
  <si>
    <t>050-2021</t>
  </si>
  <si>
    <t>FCA ITALY after sales TECNICO Jeep wrangler PHEV</t>
  </si>
  <si>
    <t>051-2021</t>
  </si>
  <si>
    <r>
      <t xml:space="preserve">FCA ITALY after sales TECNICO WBT agg. </t>
    </r>
    <r>
      <rPr>
        <sz val="10"/>
        <color rgb="FFFF0000"/>
        <rFont val="Arial"/>
        <family val="2"/>
      </rPr>
      <t>A CREDITO</t>
    </r>
  </si>
  <si>
    <t>053-2021</t>
  </si>
  <si>
    <t>21.12.2021</t>
  </si>
  <si>
    <t>055-2021</t>
  </si>
  <si>
    <t>22.12.2021</t>
  </si>
  <si>
    <t>056-2021</t>
  </si>
  <si>
    <t>FCA ITALY LANCIA</t>
  </si>
  <si>
    <t>057-2021</t>
  </si>
  <si>
    <t>FCA ITALY  ALFA Introd EV</t>
  </si>
  <si>
    <t>09.12.2021</t>
  </si>
  <si>
    <t>FCA FRANCE  ns f 041</t>
  </si>
  <si>
    <t>P S paolo 09.12.2021</t>
  </si>
  <si>
    <t>FCA SWITZERLAND  ns f 045</t>
  </si>
  <si>
    <t>P S paolo 22.12.2021</t>
  </si>
  <si>
    <t>P S paolo 18.03.2021</t>
  </si>
  <si>
    <t>SCADENZE  GENNAIO 2022</t>
  </si>
  <si>
    <t>31.01.2022</t>
  </si>
  <si>
    <t>P S paolo 31.01.2022</t>
  </si>
  <si>
    <t>FCA italy  ns f 046</t>
  </si>
  <si>
    <t>FCA italy  ns f 047</t>
  </si>
  <si>
    <t>16.02.2022</t>
  </si>
  <si>
    <t>P S paolo 16.02.2022</t>
  </si>
  <si>
    <t>18.02.2022</t>
  </si>
  <si>
    <t>22.12.2022</t>
  </si>
  <si>
    <t>P S paolo 18.02.2022</t>
  </si>
  <si>
    <t>FCA italy  ns f 048-049-050-051</t>
  </si>
  <si>
    <t>FCA SWITZERLAND  ns f 056-2022</t>
  </si>
  <si>
    <t>26.02.2022</t>
  </si>
  <si>
    <t>P S paolo 28.02.2022</t>
  </si>
  <si>
    <t>FCA italy  ns f 055-057</t>
  </si>
  <si>
    <t>SCADENZE  MARZO 2022</t>
  </si>
  <si>
    <t>SCADENZE  FEBBRAIO 2022</t>
  </si>
  <si>
    <t>FCA  NETHERLANDS ns f 056-2022</t>
  </si>
  <si>
    <t>P S paolo 03.03.2022</t>
  </si>
  <si>
    <t>03.03.2022</t>
  </si>
  <si>
    <t>SCADENZE  GIUGNO 2022</t>
  </si>
  <si>
    <t>22.04.2022</t>
  </si>
  <si>
    <t>FCA Italy S.p.A.</t>
  </si>
  <si>
    <t>001-2022</t>
  </si>
  <si>
    <t>002-2022</t>
  </si>
  <si>
    <t>003-2022</t>
  </si>
  <si>
    <t>AS FCA Italy S.p.A.</t>
  </si>
  <si>
    <t>004-2022</t>
  </si>
  <si>
    <t>005-2022</t>
  </si>
  <si>
    <t>006-2022</t>
  </si>
  <si>
    <t>007-2022</t>
  </si>
  <si>
    <t>008-2022</t>
  </si>
  <si>
    <t>26.05.2022</t>
  </si>
  <si>
    <t>009-2022</t>
  </si>
  <si>
    <t>HR SOLUTIONS &amp; RESULTS</t>
  </si>
  <si>
    <t>SCADENZE  LUGLIO 2022</t>
  </si>
  <si>
    <t>010-2022</t>
  </si>
  <si>
    <t>011-2022</t>
  </si>
  <si>
    <t>EDUCAM S.A</t>
  </si>
  <si>
    <t xml:space="preserve">HL CONSULTING SRL </t>
  </si>
  <si>
    <t>012-2022</t>
  </si>
  <si>
    <t>P S paolo 26.5.2022</t>
  </si>
  <si>
    <t>P S paolo 07.6.2022</t>
  </si>
  <si>
    <t>23.06.2022</t>
  </si>
  <si>
    <t>013-2022</t>
  </si>
  <si>
    <t>FCA Italy S.p.A. Volpato</t>
  </si>
  <si>
    <t>014-2022</t>
  </si>
  <si>
    <t>STELLANTIS NETWORK DEVELOPMENT HUNGARY</t>
  </si>
  <si>
    <t>26.06.2022</t>
  </si>
  <si>
    <t>Astara Ital Switzerland AG</t>
  </si>
  <si>
    <t>27.06.2022</t>
  </si>
  <si>
    <t>015-2022</t>
  </si>
  <si>
    <t>016-2022</t>
  </si>
  <si>
    <t>017-2022</t>
  </si>
  <si>
    <t>018-2022</t>
  </si>
  <si>
    <t>019-2022</t>
  </si>
  <si>
    <t>FCA NETHERLANDS  B.V.</t>
  </si>
  <si>
    <t>020-2022</t>
  </si>
  <si>
    <t>021-2022</t>
  </si>
  <si>
    <t>022-2022</t>
  </si>
  <si>
    <t>023-2022</t>
  </si>
  <si>
    <t>024-2022</t>
  </si>
  <si>
    <t>FCA Italy S.p.A. FPROF D'aquino</t>
  </si>
  <si>
    <t>025-2022</t>
  </si>
  <si>
    <t>026-2022</t>
  </si>
  <si>
    <t>P S paolo 03.6.2022</t>
  </si>
  <si>
    <t>FCA Italy S.p.A. ns f 001-002-003-004-005-006-007-008-2022</t>
  </si>
  <si>
    <t>P S paolo 30.6.2022</t>
  </si>
  <si>
    <t>30.06.2022</t>
  </si>
  <si>
    <t>FCA FRANCE nota di credito</t>
  </si>
  <si>
    <t>FCA GERMANY</t>
  </si>
  <si>
    <t>SCADENZE OTTOBRE 2022</t>
  </si>
  <si>
    <t>027-2022</t>
  </si>
  <si>
    <t>25.07.2022</t>
  </si>
  <si>
    <t>FCA Italy S.p.A.133 - CATACCHIO</t>
  </si>
  <si>
    <t>028-2022</t>
  </si>
  <si>
    <t>029-2022</t>
  </si>
  <si>
    <t>030-2022</t>
  </si>
  <si>
    <t xml:space="preserve">FCA FRANCE </t>
  </si>
  <si>
    <t>031-2022</t>
  </si>
  <si>
    <t>032-2022</t>
  </si>
  <si>
    <t>033-2022</t>
  </si>
  <si>
    <t>034-2022</t>
  </si>
  <si>
    <t>SCADENZE NOVEMBRE 2022</t>
  </si>
  <si>
    <t>035-2022</t>
  </si>
  <si>
    <t>03.08.2022</t>
  </si>
  <si>
    <t>036-2022</t>
  </si>
  <si>
    <t>037-2022</t>
  </si>
  <si>
    <t>038-2022</t>
  </si>
  <si>
    <t>039-2022</t>
  </si>
  <si>
    <t>040-2022</t>
  </si>
  <si>
    <t>041-2022</t>
  </si>
  <si>
    <t>043-2022</t>
  </si>
  <si>
    <t>044-2022</t>
  </si>
  <si>
    <t>045-2022</t>
  </si>
  <si>
    <t>P S paolo 08.7.2022</t>
  </si>
  <si>
    <t>P S paolo 11.08.2022</t>
  </si>
  <si>
    <t>SCADENZE DICEMBRE 2022</t>
  </si>
  <si>
    <t>046-2022</t>
  </si>
  <si>
    <t>CHORALIA</t>
  </si>
  <si>
    <t>30.08.2022</t>
  </si>
  <si>
    <t>HL CONSULTING SRL</t>
  </si>
  <si>
    <t>047-2022</t>
  </si>
  <si>
    <t>048-2022</t>
  </si>
  <si>
    <t>07.09.2022</t>
  </si>
  <si>
    <t>28.09.2022</t>
  </si>
  <si>
    <t>049-2022</t>
  </si>
  <si>
    <t>FCA Italy S.p.A.Bergeret</t>
  </si>
  <si>
    <t>050-2022</t>
  </si>
  <si>
    <t>051-2022</t>
  </si>
  <si>
    <t>P S paolo 30.9.2022</t>
  </si>
  <si>
    <t>SCADENZE SETTEMBRE  2022</t>
  </si>
  <si>
    <t xml:space="preserve"> 27.10.2022</t>
  </si>
  <si>
    <t>052-2022</t>
  </si>
  <si>
    <t>053-2022</t>
  </si>
  <si>
    <t xml:space="preserve">Fiat Chrysler Automobiles Spain S.A. </t>
  </si>
  <si>
    <t>07.11.202</t>
  </si>
  <si>
    <t>054-2022</t>
  </si>
  <si>
    <t>055-2022</t>
  </si>
  <si>
    <t>056-2022</t>
  </si>
  <si>
    <t>057-2022</t>
  </si>
  <si>
    <t>SCADENZE GENNAIO 2023</t>
  </si>
  <si>
    <t>P S paolo 28.10.2022</t>
  </si>
  <si>
    <t>31.10.2022</t>
  </si>
  <si>
    <t>04.11.2022</t>
  </si>
  <si>
    <t>HL CONSULTING SRL fatt 47/2022</t>
  </si>
  <si>
    <t>11.11.2022</t>
  </si>
  <si>
    <t>P S paolo 11.11.2022</t>
  </si>
  <si>
    <t>FCA France fatt. 032-2022</t>
  </si>
  <si>
    <t>28.10.2022</t>
  </si>
  <si>
    <t>P S paolo 31.10.2022</t>
  </si>
  <si>
    <t>Astara Ital Switzerland fatt 048-2022</t>
  </si>
  <si>
    <t>HR SOLUTIONS &amp; RESULTS fatt 52/2022</t>
  </si>
  <si>
    <t>FCA France fatt. 030-031-2022</t>
  </si>
  <si>
    <t>30.11.2022</t>
  </si>
  <si>
    <t>P S paolo 30.11.2022</t>
  </si>
  <si>
    <t>23.09.2022</t>
  </si>
  <si>
    <t>FCA Italy S.p.A. fatt. 018/2022??</t>
  </si>
  <si>
    <t>08.11.2022</t>
  </si>
  <si>
    <t>FCA Italy S.p.A. ns f 027-039</t>
  </si>
  <si>
    <t>P S paolo 08.11.2022</t>
  </si>
  <si>
    <t>FCA NETHERLANDS ns fatt 19-20-21-50-51</t>
  </si>
  <si>
    <t>09.11.2022</t>
  </si>
  <si>
    <t>P S paolo 09.11.2022</t>
  </si>
  <si>
    <t>FCA NETHERLANDS ns fatt 22-23-33-34</t>
  </si>
  <si>
    <t>P S paolo 04.11.2022</t>
  </si>
  <si>
    <t>05.10.2022</t>
  </si>
  <si>
    <t>FCA NETHERLANDS ns fatt 12/2021</t>
  </si>
  <si>
    <t>FCA Italy S.p.A. ns fat 013-24-25-035-036-037-038-040-041-042-044-045/2022</t>
  </si>
  <si>
    <t>042-2022</t>
  </si>
  <si>
    <t>27.09.2022</t>
  </si>
  <si>
    <t>CNH ns fatt 29/2021</t>
  </si>
  <si>
    <t>P S paolo 27.09.2022</t>
  </si>
  <si>
    <t>CHORALIA NS FATT 43-46</t>
  </si>
  <si>
    <t>SCADENZE FEBBRAIO 2023</t>
  </si>
  <si>
    <t>058-2022</t>
  </si>
  <si>
    <t>059_2022 FCA ITALY VOLPATO</t>
  </si>
  <si>
    <t>059-2022</t>
  </si>
  <si>
    <t>060-2022</t>
  </si>
  <si>
    <t>060_22_FCA FRANCE</t>
  </si>
  <si>
    <t>061-2022</t>
  </si>
  <si>
    <t>062-2022</t>
  </si>
  <si>
    <t>063-2022</t>
  </si>
  <si>
    <t>EDUCAM S.A / N.V BELGIO</t>
  </si>
  <si>
    <t>064-2022</t>
  </si>
  <si>
    <t>AUTOMOBILES PEUGEOT</t>
  </si>
  <si>
    <t>065-2022</t>
  </si>
  <si>
    <t>066-2022</t>
  </si>
  <si>
    <t>067-2022</t>
  </si>
  <si>
    <t>068-2022</t>
  </si>
  <si>
    <t>069-2022</t>
  </si>
  <si>
    <t>070-2022</t>
  </si>
  <si>
    <t>071-2022</t>
  </si>
  <si>
    <t>072-2022</t>
  </si>
  <si>
    <t>073-2022</t>
  </si>
  <si>
    <t>074-2022</t>
  </si>
  <si>
    <t>075-2022</t>
  </si>
  <si>
    <t>076-2022</t>
  </si>
  <si>
    <t>HR SOLUTIONS &amp; RESULTS ns fatt 052</t>
  </si>
  <si>
    <t>P S paolo 23.12.2022</t>
  </si>
  <si>
    <t>FCA Italy S.p.A.133 - CATACCHIO ns fatt 28/2021</t>
  </si>
  <si>
    <t>23.12.2022</t>
  </si>
  <si>
    <t xml:space="preserve">  EDUCAM Belgio NS FATT 63 </t>
  </si>
  <si>
    <t>04.01.2023</t>
  </si>
  <si>
    <t xml:space="preserve">  EDUCAM Belgio NS FATT 64 </t>
  </si>
  <si>
    <t>P S paolo 04.01.2023</t>
  </si>
  <si>
    <t>16.01.2023</t>
  </si>
  <si>
    <t>Astara Ital Switzerland fatt 062</t>
  </si>
  <si>
    <t>26.01.2023</t>
  </si>
  <si>
    <t>P S paolo 16.01.2023</t>
  </si>
  <si>
    <t>31.01.2023</t>
  </si>
  <si>
    <t>FCA Italy ns. fatt 54/55/56/57</t>
  </si>
  <si>
    <t>P S paolo 31.01.2023</t>
  </si>
  <si>
    <t>FCA Italy NS FATT 49/22</t>
  </si>
  <si>
    <t>08.02.2023</t>
  </si>
  <si>
    <t>FCA NETHERLANDS ns. fatt 61</t>
  </si>
  <si>
    <t>P S paolo 08.02.2023</t>
  </si>
  <si>
    <t xml:space="preserve">FCA NETHERLANDS </t>
  </si>
  <si>
    <t>P S paolo 23.02.2023</t>
  </si>
  <si>
    <t>23.02.2023</t>
  </si>
  <si>
    <t>16.02.2023</t>
  </si>
  <si>
    <t>P S paolo 16.02.2023</t>
  </si>
  <si>
    <t>27.02.2023</t>
  </si>
  <si>
    <t>P S paolo 27.02.2023</t>
  </si>
  <si>
    <t>077-2022</t>
  </si>
  <si>
    <t>FCA Italy S.p.A. alfa</t>
  </si>
  <si>
    <t>078-2022</t>
  </si>
  <si>
    <t>079-2022</t>
  </si>
  <si>
    <t>080-2022</t>
  </si>
  <si>
    <t>081-2022</t>
  </si>
  <si>
    <t>FCA Italy S.p.A. fiat</t>
  </si>
  <si>
    <t>FCA Italy S.p.A. lancia</t>
  </si>
  <si>
    <t>082-2022</t>
  </si>
  <si>
    <t>23.01.2023</t>
  </si>
  <si>
    <t>16.12.2022</t>
  </si>
  <si>
    <t>20.12.2022</t>
  </si>
  <si>
    <t>004-2023</t>
  </si>
  <si>
    <t>005-2023</t>
  </si>
  <si>
    <t>006-2023</t>
  </si>
  <si>
    <t>007-2023</t>
  </si>
  <si>
    <t>FCA Italy S.p.A. abarth</t>
  </si>
  <si>
    <t>FCA Italy S.p.A. jeep</t>
  </si>
  <si>
    <t>008-2023</t>
  </si>
  <si>
    <t>009-2023</t>
  </si>
  <si>
    <t>AS FCA Italy S.p.A.catalogo</t>
  </si>
  <si>
    <t>Agiconsultants pace fossati</t>
  </si>
  <si>
    <t>010-2023</t>
  </si>
  <si>
    <t>011-2023</t>
  </si>
  <si>
    <t xml:space="preserve"> 28.02.2023</t>
  </si>
  <si>
    <t>FCA Italy S.p.A.alfa</t>
  </si>
  <si>
    <t>03.03.2023</t>
  </si>
  <si>
    <t>012-2023</t>
  </si>
  <si>
    <t>013-2023</t>
  </si>
  <si>
    <t>FCA FRANCE ns. fatt 60</t>
  </si>
  <si>
    <t xml:space="preserve"> FCA Italy ns. fatt 76-77-78-79-80-81-82</t>
  </si>
  <si>
    <t>FCA NETHERLANDS ns. fatt 58</t>
  </si>
  <si>
    <t>SCADENZE MARZO 2023</t>
  </si>
  <si>
    <t>Agiconsultants  ns. fatt 10-12</t>
  </si>
  <si>
    <t>27.03.2023</t>
  </si>
  <si>
    <t>Agiconsultants  ns. fatt 11</t>
  </si>
  <si>
    <t>P S paolo 03.03.2023</t>
  </si>
  <si>
    <t>P S paolo 27.03.2023</t>
  </si>
  <si>
    <t>31.03.2023</t>
  </si>
  <si>
    <t>P S paolo 31.03.2023</t>
  </si>
  <si>
    <t xml:space="preserve">pagamento errato </t>
  </si>
  <si>
    <t>SCADENZE MAGGIO 2023</t>
  </si>
  <si>
    <t>SCADENZE LUGLIO 2023</t>
  </si>
  <si>
    <t>014-2023</t>
  </si>
  <si>
    <t>FCA Italy S.p.A.Lancia concept</t>
  </si>
  <si>
    <t>015-2023</t>
  </si>
  <si>
    <t>FCA Italy S.p.A. Alfa quadrifoglio</t>
  </si>
  <si>
    <t>016-2023</t>
  </si>
  <si>
    <t>FCA Italy S.p.A. Behavioural Test Ou regaoldo</t>
  </si>
  <si>
    <t>017-2023</t>
  </si>
  <si>
    <t>FCA Italy S.p.A.AMI</t>
  </si>
  <si>
    <t>018-2023</t>
  </si>
  <si>
    <t>019-2023</t>
  </si>
  <si>
    <t>22.05.2023</t>
  </si>
  <si>
    <t>020-2023</t>
  </si>
  <si>
    <t>26.05.2023</t>
  </si>
  <si>
    <t xml:space="preserve">CNH INDUSTRIAL ITALIA </t>
  </si>
  <si>
    <t>SCADENZE agosto 2023</t>
  </si>
  <si>
    <t>FCA Italy S.p.A. ALLEST</t>
  </si>
  <si>
    <t>27.06.2023</t>
  </si>
  <si>
    <t>021-2023</t>
  </si>
  <si>
    <t>022-2023</t>
  </si>
  <si>
    <t>AUTOMOBILES PEUGEOT (AP)</t>
  </si>
  <si>
    <t>023-2023</t>
  </si>
  <si>
    <t>024-2023</t>
  </si>
  <si>
    <t>30.06.2023</t>
  </si>
  <si>
    <t>nota di credito 001/2023</t>
  </si>
  <si>
    <t>nota di credito 002/2023</t>
  </si>
  <si>
    <t>nota di credito 003/2023</t>
  </si>
  <si>
    <t>09.06.2023</t>
  </si>
  <si>
    <t>FCA BELGIUM S.A. forfait ns f 01-012-026-071-072 del 2019
 + 010-011-012022-035-055-056 del 2020</t>
  </si>
  <si>
    <t xml:space="preserve"> FCA Italy ns. fatt 004-005-006-007-008</t>
  </si>
  <si>
    <t>AS FCA Italy S.p.A. 009-2023</t>
  </si>
  <si>
    <t>19.07.2023</t>
  </si>
  <si>
    <t>025-2023</t>
  </si>
  <si>
    <t>P S paolo 19.07.2023</t>
  </si>
  <si>
    <t>28.07.2023</t>
  </si>
  <si>
    <t>CNH fatt 20</t>
  </si>
  <si>
    <t>P S paolo 28.07.2023</t>
  </si>
  <si>
    <t>FCA ITALY</t>
  </si>
  <si>
    <t>31.05.2023</t>
  </si>
  <si>
    <t xml:space="preserve"> FCA Italy ns. fatt 013-2023</t>
  </si>
  <si>
    <t>P S paolo 31.05.2023</t>
  </si>
  <si>
    <t>30.08.2023</t>
  </si>
  <si>
    <t>026-2023</t>
  </si>
  <si>
    <t>SCADENZE settembre 2023</t>
  </si>
  <si>
    <t xml:space="preserve">  PSA AUTOMOBILES (ctircular economy)</t>
  </si>
  <si>
    <t>11.07.2023</t>
  </si>
  <si>
    <t>027-2023</t>
  </si>
  <si>
    <t>028-2023</t>
  </si>
  <si>
    <t>029-2023</t>
  </si>
  <si>
    <t xml:space="preserve">EUROFLEET CONSULT </t>
  </si>
  <si>
    <t>030-2023</t>
  </si>
  <si>
    <t>21.07.2023</t>
  </si>
  <si>
    <t>P S paolo 30.08.2023</t>
  </si>
  <si>
    <t>FCA Italy S.p.A. Cugliari</t>
  </si>
  <si>
    <t>FCA Italy ns fatt 021-024</t>
  </si>
  <si>
    <t>18.09.2023</t>
  </si>
  <si>
    <t>CNH INDUSTRIAL ITALIA  ns fatt 026</t>
  </si>
  <si>
    <t>Astara Ital Switzerland AG ns fatt 025</t>
  </si>
  <si>
    <t>EUROFLEET CONSULT  ns fatt 030</t>
  </si>
  <si>
    <t>P S paolo 18.09.2023</t>
  </si>
  <si>
    <t>031-2023</t>
  </si>
  <si>
    <t>032-2023</t>
  </si>
  <si>
    <t xml:space="preserve"> AUTOMOBILES PEUGEOT</t>
  </si>
  <si>
    <t>25.09.2023</t>
  </si>
  <si>
    <t>033-2023</t>
  </si>
  <si>
    <t>034-2023</t>
  </si>
  <si>
    <t>035-2023</t>
  </si>
  <si>
    <t>036-2023</t>
  </si>
  <si>
    <t>037-2023</t>
  </si>
  <si>
    <t>038-2023</t>
  </si>
  <si>
    <t>039-2023</t>
  </si>
  <si>
    <t>040-2023</t>
  </si>
  <si>
    <t>041-2023</t>
  </si>
  <si>
    <t>042-2023</t>
  </si>
  <si>
    <t>AUTOMOBILES PEUGEOT ns fatt 65-66-67-68-69-70-71-72/2022 e 22/2023</t>
  </si>
  <si>
    <t>12.10.2023</t>
  </si>
  <si>
    <t xml:space="preserve">PSA AUTOMOBILES  </t>
  </si>
  <si>
    <t>19.10.2023</t>
  </si>
  <si>
    <t>20.10.2023</t>
  </si>
  <si>
    <t>P S paolo 19.10.2023</t>
  </si>
  <si>
    <t>P S paolo 20.10.2023</t>
  </si>
  <si>
    <t>P S paolo 12.10.2023</t>
  </si>
  <si>
    <t>SCADENZE dicembre 2023</t>
  </si>
  <si>
    <t xml:space="preserve"> 26.10.2023</t>
  </si>
  <si>
    <t>045-2023</t>
  </si>
  <si>
    <t>043-2023</t>
  </si>
  <si>
    <t>10.10.2023</t>
  </si>
  <si>
    <t xml:space="preserve">HL CONSULTING </t>
  </si>
  <si>
    <t>044-2023</t>
  </si>
  <si>
    <t>046-2023</t>
  </si>
  <si>
    <t>047-2023</t>
  </si>
  <si>
    <t>048-2023</t>
  </si>
  <si>
    <t>049-2023</t>
  </si>
  <si>
    <t>050-2023</t>
  </si>
  <si>
    <t>051-2023</t>
  </si>
  <si>
    <t>STELLANTIS EUROPE S.p.A.</t>
  </si>
  <si>
    <t>052-2023</t>
  </si>
  <si>
    <t>053-2023</t>
  </si>
  <si>
    <t>054-2023</t>
  </si>
  <si>
    <t>055-2023</t>
  </si>
  <si>
    <t>22.11.2023</t>
  </si>
  <si>
    <t>056-2023</t>
  </si>
  <si>
    <t>24.11.2023</t>
  </si>
  <si>
    <t>P S paolo 24.11.2023</t>
  </si>
  <si>
    <t xml:space="preserve"> AUTOMOBILES PEUGEOT ns fatt  032-033-034-035-036-037-038-039-040-041-042</t>
  </si>
  <si>
    <t>28.11.2023</t>
  </si>
  <si>
    <t>057-2023</t>
  </si>
  <si>
    <t>058-2023</t>
  </si>
  <si>
    <t>29.11.2023</t>
  </si>
  <si>
    <t>059-2023</t>
  </si>
  <si>
    <t>060-2023</t>
  </si>
  <si>
    <t>061-2023</t>
  </si>
  <si>
    <t>SCADENZE febbraio 2024</t>
  </si>
  <si>
    <t>062-2023</t>
  </si>
  <si>
    <t>22.12.2023</t>
  </si>
  <si>
    <t>063-2023</t>
  </si>
  <si>
    <t>064-2023</t>
  </si>
  <si>
    <t>065-2023</t>
  </si>
  <si>
    <t>066-2023</t>
  </si>
  <si>
    <t>067-2023</t>
  </si>
  <si>
    <t>29.12.2023</t>
  </si>
  <si>
    <t>P S paolo 29.12.2023</t>
  </si>
  <si>
    <t>fca italy ns fatt   049-050-051-052-053-054-055</t>
  </si>
  <si>
    <t>02.01.2024</t>
  </si>
  <si>
    <t xml:space="preserve">HR SOLUTIONS &amp; RESULTS 66 </t>
  </si>
  <si>
    <t>P S paolo 02.01.2024</t>
  </si>
  <si>
    <t>HL CONSULTING  ns fatt   044</t>
  </si>
  <si>
    <t>HL CONSULTING  ns fatt   043</t>
  </si>
  <si>
    <t>SCADENZE Marzo 2024</t>
  </si>
  <si>
    <t>Agiconsultants Sas</t>
  </si>
  <si>
    <t>003-2024</t>
  </si>
  <si>
    <t>24.01.2024</t>
  </si>
  <si>
    <t>Agiconsultants Sas ns fatt 003/2024</t>
  </si>
  <si>
    <t xml:space="preserve">CHORALIA nota di credito 001_2024 </t>
  </si>
  <si>
    <t xml:space="preserve">FCA Italy S.p.A. nota di credito 002_2024 </t>
  </si>
  <si>
    <t>FCA FRANCE ns fatt   046-047/2023</t>
  </si>
  <si>
    <t>P S paolo 26.01.2024</t>
  </si>
  <si>
    <t>SCADENZE gennaio 2024</t>
  </si>
  <si>
    <t>FCA FRANCE ns fatt  48-59-60-61/2023</t>
  </si>
  <si>
    <t>P S paolo 28.01.2024</t>
  </si>
  <si>
    <t>STELLANTIS EUROPE  ns fatt  58/2023</t>
  </si>
  <si>
    <t>SCADENZE Aprile 2024</t>
  </si>
  <si>
    <t>004-2024</t>
  </si>
  <si>
    <t>20.02.2024</t>
  </si>
  <si>
    <t>005-2024</t>
  </si>
  <si>
    <t>23.02.2024</t>
  </si>
  <si>
    <t>006-2024</t>
  </si>
  <si>
    <t>007-2024</t>
  </si>
  <si>
    <t>02.02.2024</t>
  </si>
  <si>
    <t>Eurofleet  ns fatt 045/2023</t>
  </si>
  <si>
    <t>P S paolo 02.02.2024</t>
  </si>
  <si>
    <t>068-2023</t>
  </si>
  <si>
    <t>PSA AUTOMOBILES SA</t>
  </si>
  <si>
    <t>P S paolo 23.02.2024</t>
  </si>
  <si>
    <t xml:space="preserve"> PSA AUTOMOBILES SA ns fatt 068/2023</t>
  </si>
  <si>
    <t>29.02.2024</t>
  </si>
  <si>
    <t>fatto nota di credito</t>
  </si>
  <si>
    <t>FCA Italy S.p.A. ns fatt 062-64/2023</t>
  </si>
  <si>
    <t>SCADENZE Giugno 2024</t>
  </si>
  <si>
    <t>009 -2024</t>
  </si>
  <si>
    <t>STELLANTIS EUROPE S.p.A. Corvi</t>
  </si>
  <si>
    <t>26.03.2024</t>
  </si>
  <si>
    <t>STELLANTIS EUROPE S.p.A. Lancia Y 2 parte</t>
  </si>
  <si>
    <t>008 -2024</t>
  </si>
  <si>
    <t>08.04.2024</t>
  </si>
  <si>
    <t>P S paolo 29.02.2024</t>
  </si>
  <si>
    <t>27.03.2024</t>
  </si>
  <si>
    <t>P S paolo 15.03.2024</t>
  </si>
  <si>
    <t>FCA STELLANTIS. ns fatt 063-065/2023</t>
  </si>
  <si>
    <t>30.04.2024</t>
  </si>
  <si>
    <t>FCA STELLANTIS. ns fatt 006-007/2024 meno nota cretito</t>
  </si>
  <si>
    <t>P S paolo 10.05.2024</t>
  </si>
  <si>
    <t>31.05.2024</t>
  </si>
  <si>
    <t>FCA STELLANTIS. ns fatt 0</t>
  </si>
  <si>
    <t>06.05.2024</t>
  </si>
  <si>
    <t>HL CONSULTING . ns fatt 005</t>
  </si>
  <si>
    <t>P S paolo 06.05.2024</t>
  </si>
  <si>
    <t>07.07.2024</t>
  </si>
  <si>
    <t>HL CONSULTING . ns fatt 004</t>
  </si>
  <si>
    <t>P S paolo 07.06.2024</t>
  </si>
  <si>
    <t>Stellantis Europe Lancia beeedez</t>
  </si>
  <si>
    <t>010 -2024</t>
  </si>
  <si>
    <t>011 -2024</t>
  </si>
  <si>
    <t>19.04.2024</t>
  </si>
  <si>
    <t>012 -2024</t>
  </si>
  <si>
    <t xml:space="preserve"> 24.05.2024</t>
  </si>
  <si>
    <t>CIRCULAR ECONOMY</t>
  </si>
  <si>
    <t>SCADENZE luglio 2024</t>
  </si>
  <si>
    <t>belgio eurofleet</t>
  </si>
  <si>
    <t>Stellantis Eu LCV Daquino connected serv</t>
  </si>
  <si>
    <t>016 -2024</t>
  </si>
  <si>
    <t>017 -2024</t>
  </si>
  <si>
    <t>018 -2024</t>
  </si>
  <si>
    <t>Stellantis Europe Lancia beeedez VED</t>
  </si>
  <si>
    <t>Stellantis Europe LANCIA Y rif</t>
  </si>
  <si>
    <t>019 -2024</t>
  </si>
  <si>
    <t>020 -2024</t>
  </si>
  <si>
    <t>stellantis eseller</t>
  </si>
  <si>
    <t>021 -2024</t>
  </si>
  <si>
    <r>
      <t xml:space="preserve">Stellantis Europe AS corvi Fossati </t>
    </r>
    <r>
      <rPr>
        <sz val="10"/>
        <color rgb="FFFF0000"/>
        <rFont val="Arial"/>
        <family val="2"/>
      </rPr>
      <t>nota cred</t>
    </r>
  </si>
  <si>
    <t>Stellantis Europe AS corvi Fossati intero</t>
  </si>
  <si>
    <t>022 -2024</t>
  </si>
  <si>
    <t xml:space="preserve"> Stellantis Europe regaldo pro one</t>
  </si>
  <si>
    <t>17.06.2024</t>
  </si>
  <si>
    <t xml:space="preserve"> 28.05.2024</t>
  </si>
  <si>
    <t xml:space="preserve"> 17.06.2024</t>
  </si>
  <si>
    <t>SCADENZE agosto 2024</t>
  </si>
  <si>
    <t>023 -2024</t>
  </si>
  <si>
    <t xml:space="preserve"> Stellantis Europe regaldo dagostino</t>
  </si>
  <si>
    <t xml:space="preserve">GEWISS </t>
  </si>
  <si>
    <t>024 -2024</t>
  </si>
  <si>
    <t>20.06.2024</t>
  </si>
  <si>
    <t>025 -2024</t>
  </si>
  <si>
    <t>026 -2024</t>
  </si>
  <si>
    <t>Stellantis Europe LANCIA Y</t>
  </si>
  <si>
    <t>21.06.2024</t>
  </si>
  <si>
    <t>Stellantis Europe Jeep beeedez</t>
  </si>
  <si>
    <t>Agiconsultants pace fossati ns f 012</t>
  </si>
  <si>
    <t>P S paolo 26.06.2024</t>
  </si>
  <si>
    <t>P S paolo 28.06.2024</t>
  </si>
  <si>
    <t>FCA STELLANTIS. ns fatt 009-010-011 /2024</t>
  </si>
  <si>
    <t>027-2024</t>
  </si>
  <si>
    <t>P S paolo 23.07.2024</t>
  </si>
  <si>
    <t>CIRCULAR ECONOMY ns fatt 013 /2024</t>
  </si>
  <si>
    <t>013-2024</t>
  </si>
  <si>
    <t>P S paolo 31.05.2024</t>
  </si>
  <si>
    <t>FCA STELLANTIS. ns fatt 005 /2024</t>
  </si>
  <si>
    <t>WBT JEEP AVENGER MHEV beedez</t>
  </si>
  <si>
    <t>P S paolo 31.07.2024</t>
  </si>
  <si>
    <t>FCA STELLANTIS. ns fatt 016-017-019-020 /2024</t>
  </si>
  <si>
    <t>01.08.2024</t>
  </si>
  <si>
    <t>P S paolo 01.08.2024</t>
  </si>
  <si>
    <t>belgio eurofleet. ns fatt 015 /2024</t>
  </si>
  <si>
    <t>30.08.2024</t>
  </si>
  <si>
    <t>P S paolo 030.08.2024</t>
  </si>
  <si>
    <t>P S paol 30.08.2024</t>
  </si>
  <si>
    <t>FCA STELLANTIS. ns fatt 018-022-023-024-026-027 /2024</t>
  </si>
  <si>
    <t>P S paolo 09.09.2024</t>
  </si>
  <si>
    <t>P S paolo 10.09.2024</t>
  </si>
  <si>
    <t>P S paolo 13.09.2024</t>
  </si>
  <si>
    <t>13.09.2024</t>
  </si>
  <si>
    <t>30.09.2024</t>
  </si>
  <si>
    <t>SCADENZE settembre 2024</t>
  </si>
  <si>
    <t>23.07.2024</t>
  </si>
  <si>
    <t>028-2024</t>
  </si>
  <si>
    <t>029-2024</t>
  </si>
  <si>
    <t>Stellantis Europe hind</t>
  </si>
  <si>
    <t>Stellantis Europe Ciolfi</t>
  </si>
  <si>
    <t>030-2024</t>
  </si>
  <si>
    <t>031-2024</t>
  </si>
  <si>
    <t>Stellantis Europe RAM</t>
  </si>
  <si>
    <t>032-2024</t>
  </si>
  <si>
    <t>Stellantis Europe avenger</t>
  </si>
  <si>
    <t>033-2024</t>
  </si>
  <si>
    <t>034-2024</t>
  </si>
  <si>
    <t>Stellantis Europe Jeep beeedez JEEP</t>
  </si>
  <si>
    <t>035-2024</t>
  </si>
  <si>
    <t>036-2024</t>
  </si>
  <si>
    <t>Stellantis Europe regaldo dagostino</t>
  </si>
  <si>
    <t>Stellantis Europe J Regaldo dario</t>
  </si>
  <si>
    <t>01.10.2024</t>
  </si>
  <si>
    <t>SCADENZE novembre 2024</t>
  </si>
  <si>
    <t>P S paolo 30.09.2024</t>
  </si>
  <si>
    <t>FCA STELLANTIS. ns fatt 028-030-031</t>
  </si>
  <si>
    <t>09.10.2024</t>
  </si>
  <si>
    <t>STELLANTIS After sales CIOLFI</t>
  </si>
  <si>
    <t>15.10.2024</t>
  </si>
  <si>
    <t>037-2024</t>
  </si>
  <si>
    <t>038-2024</t>
  </si>
  <si>
    <t>16.10.2024</t>
  </si>
  <si>
    <t>ENSFERO Nascarella</t>
  </si>
  <si>
    <t>STELLANTIS omni dardo</t>
  </si>
  <si>
    <t>SCADENZE dicembre 2024</t>
  </si>
  <si>
    <t>039-2024</t>
  </si>
  <si>
    <t>040-2024</t>
  </si>
  <si>
    <t>Stellantis_Lancia_capsule</t>
  </si>
  <si>
    <t>STELLANTIS_EV_capsule</t>
  </si>
  <si>
    <t>041-2024</t>
  </si>
  <si>
    <t>HL errato pagamento doppio</t>
  </si>
  <si>
    <t>054-2021</t>
  </si>
  <si>
    <t>P S paolo 09.10.2024</t>
  </si>
  <si>
    <t>fca belgium fatt 054/2021</t>
  </si>
  <si>
    <t>NON PAGATE</t>
  </si>
  <si>
    <t>rerstituito</t>
  </si>
  <si>
    <t>042-2024</t>
  </si>
  <si>
    <t xml:space="preserve"> Stellantis Europe Jeep beeedez JEEP</t>
  </si>
  <si>
    <t>18.11.2024</t>
  </si>
  <si>
    <t>043-2024</t>
  </si>
  <si>
    <t>Stellantis Assessment barbirato</t>
  </si>
  <si>
    <t>044-2024</t>
  </si>
  <si>
    <t>STELLANTIS STRATA BM</t>
  </si>
  <si>
    <t>045-2024</t>
  </si>
  <si>
    <t>astara ch</t>
  </si>
  <si>
    <t>astara ch trad</t>
  </si>
  <si>
    <t>046-2024</t>
  </si>
  <si>
    <t>047-2024</t>
  </si>
  <si>
    <t>GERRY FOSSATI</t>
  </si>
  <si>
    <t>048-2024</t>
  </si>
  <si>
    <t>SCADENZE gennaio 2025</t>
  </si>
  <si>
    <t>P S paolo 25.11.2024</t>
  </si>
  <si>
    <t>25.11.24</t>
  </si>
  <si>
    <t>ENSFERO  ns f 038</t>
  </si>
  <si>
    <t>SCADENZE febbraio 2025</t>
  </si>
  <si>
    <t>049-2024</t>
  </si>
  <si>
    <t>17.12.2024</t>
  </si>
  <si>
    <t>Stellantis Europe AR BEEDEEZ</t>
  </si>
  <si>
    <t>Stellantis f prof vct D'Aquino</t>
  </si>
  <si>
    <t>050-2024</t>
  </si>
  <si>
    <t>Stellantis Europe Leapmotor C10 REEV</t>
  </si>
  <si>
    <t>051-2024</t>
  </si>
  <si>
    <t xml:space="preserve">Stellantis Europe My Learning App </t>
  </si>
  <si>
    <t>GEWISS</t>
  </si>
  <si>
    <t>052-2024</t>
  </si>
  <si>
    <t>053-2024</t>
  </si>
  <si>
    <t>EUROFLEET BELGIO</t>
  </si>
  <si>
    <t>054-2024</t>
  </si>
  <si>
    <t>Stellantis Europe F2F on 154g D'Aquino</t>
  </si>
  <si>
    <t>20.12.2024</t>
  </si>
  <si>
    <t>Stellantis Europe ANTICIPO D'Aquino</t>
  </si>
  <si>
    <t>055-2024</t>
  </si>
  <si>
    <t>056-2024</t>
  </si>
  <si>
    <t>Stellantis Europe ANTICIPO HIND BOULAM</t>
  </si>
  <si>
    <t>FATTURATO ANNO</t>
  </si>
  <si>
    <t>057-2024</t>
  </si>
  <si>
    <t>Stellantis Europe  DARDO hind</t>
  </si>
  <si>
    <t>058-2024</t>
  </si>
  <si>
    <t>059-2024</t>
  </si>
  <si>
    <t>Stellantis Europe JEROME ev induction</t>
  </si>
  <si>
    <t>30.12.24</t>
  </si>
  <si>
    <t>FCA STELLANTIS. ns fatt 32 - 33 - 34
  al netto della nota di credito n. 21.</t>
  </si>
  <si>
    <t>P S paolo 30.12.2024</t>
  </si>
  <si>
    <t>14.01.2025</t>
  </si>
  <si>
    <t>ASTARA ns f 045-2024</t>
  </si>
  <si>
    <t>P S paolo 14.01.2025</t>
  </si>
  <si>
    <t>21.01.2025</t>
  </si>
  <si>
    <t>ASTARA ns f 046-2024</t>
  </si>
  <si>
    <t>P S paolo 21.01.2025</t>
  </si>
  <si>
    <t>31.01.2025</t>
  </si>
  <si>
    <t>P S paolo 31.01.2025</t>
  </si>
  <si>
    <t>FCA STELLANTIS. ns fatt 042-043-044-048</t>
  </si>
  <si>
    <t>FCA STELLANTIS. ns fatt ns fatt 039-041/2024</t>
  </si>
  <si>
    <t>FCA STELLANTIS. ns fatt 032-033-034/2024</t>
  </si>
  <si>
    <t>SCADENZE MARZO 2025</t>
  </si>
  <si>
    <t>001-2025</t>
  </si>
  <si>
    <t>Stellantis Europe J ciolfi</t>
  </si>
  <si>
    <t>002-2025</t>
  </si>
  <si>
    <t>ASTARA svizzera Hyundai</t>
  </si>
  <si>
    <t>003_2025_ Stellantis Europe Lancia HF Barbirato</t>
  </si>
  <si>
    <t>21.02.2025</t>
  </si>
  <si>
    <t>003-2025</t>
  </si>
  <si>
    <t>SCADENZE APRILE 2025</t>
  </si>
  <si>
    <t>004_2025_ Stellantis Europe Worldy 1</t>
  </si>
  <si>
    <t>004-2025</t>
  </si>
  <si>
    <t>005-2025</t>
  </si>
  <si>
    <t>005_2025_ Stellantis Europe Worldy 2</t>
  </si>
  <si>
    <t>006_2025_ Stellantis Europe Compass 1a Barbirato</t>
  </si>
  <si>
    <t>006-2025</t>
  </si>
  <si>
    <t>007_2025_ Stellantis Europe Compass 1B Barbirato</t>
  </si>
  <si>
    <t>007-2025</t>
  </si>
  <si>
    <t>SCADENZE MAGGIO 2025</t>
  </si>
  <si>
    <t>17.03.2025</t>
  </si>
  <si>
    <t>009_2025_ Stellantis  jerome transversal</t>
  </si>
  <si>
    <t>008_2025_ Stellantis  jerome transversal</t>
  </si>
  <si>
    <t>008-2025</t>
  </si>
  <si>
    <t>009-2025</t>
  </si>
  <si>
    <t>010_2025_ Editoriale Domus Fossati</t>
  </si>
  <si>
    <t>010-2025</t>
  </si>
  <si>
    <t>011_2025_ Stellantis Ciolfi</t>
  </si>
  <si>
    <t>011-2025</t>
  </si>
  <si>
    <t>27.02.2025</t>
  </si>
  <si>
    <t>Gewiss ns fatt 52 - 55 2024</t>
  </si>
  <si>
    <t>P S paolo 27.02.2025</t>
  </si>
  <si>
    <t>FCA STELLANTIS. ns fatt  37-49-50-51-56-57-58-59</t>
  </si>
  <si>
    <t>27.03.2025</t>
  </si>
  <si>
    <t>012-2025</t>
  </si>
  <si>
    <t>Stellantis Europe Gara Barbirato</t>
  </si>
  <si>
    <t>013-2025</t>
  </si>
  <si>
    <t>Stellantis Europe Gara rISORSE</t>
  </si>
  <si>
    <t>SCADENZE GIUGNO 2025</t>
  </si>
  <si>
    <t>18.04.2025</t>
  </si>
  <si>
    <t>014-2025</t>
  </si>
  <si>
    <t>015-2025</t>
  </si>
  <si>
    <t>016-2025</t>
  </si>
  <si>
    <t>Stellantis Europe FIAT RANGE UPDATE Guidobaldi</t>
  </si>
  <si>
    <t>29.04.2025</t>
  </si>
  <si>
    <t>017-2025</t>
  </si>
  <si>
    <t>Stellantis Europe D'Agostino Magali</t>
  </si>
  <si>
    <t>30 04.2025</t>
  </si>
  <si>
    <t>P S paolo 30.04.2025</t>
  </si>
  <si>
    <t>FCA STELLANTIS. ns fatt  54-03-04-06-07</t>
  </si>
  <si>
    <t>30.05.2025</t>
  </si>
  <si>
    <t>P S paolo 30.05.2025</t>
  </si>
  <si>
    <t>FCA STELLANTIS. ns fatt  008-009-011-012-013</t>
  </si>
  <si>
    <t>SCADENZE LUGLIO 2025</t>
  </si>
  <si>
    <t>SCADENZE AGOSTO 2025</t>
  </si>
  <si>
    <t>018_2025_ Stellantis Europe Gara Barbirato</t>
  </si>
  <si>
    <t>16.06.2025</t>
  </si>
  <si>
    <t>018-2025</t>
  </si>
  <si>
    <t>019-2025</t>
  </si>
  <si>
    <t>30.06.2025</t>
  </si>
  <si>
    <t>24.06.2025</t>
  </si>
  <si>
    <t>Eurofleet ns fatt 053-2024</t>
  </si>
  <si>
    <t>P S paolo 24.06.2025</t>
  </si>
  <si>
    <t>P S paolo 25.06.2025</t>
  </si>
  <si>
    <t>P S paolo 30.06.2025</t>
  </si>
  <si>
    <t>FCA STELLANTIS. ns fatt  005_2025</t>
  </si>
  <si>
    <t>FCA STELLANTIS. ns fatt  014-015-016-017 / 2025</t>
  </si>
  <si>
    <t>P S paolo 16.06.2025</t>
  </si>
  <si>
    <t>FCA STELLANTIS. ns fatt  29/2024</t>
  </si>
  <si>
    <t>23.07.2025</t>
  </si>
  <si>
    <t>020-2025</t>
  </si>
  <si>
    <t>SCADENZE SETTEMBRE  2025</t>
  </si>
  <si>
    <t>020_2025_ Stellantis Europe Gara Barbirato</t>
  </si>
  <si>
    <t>021-2025</t>
  </si>
  <si>
    <t>021_2025_ Stellantis Europe Gara Risorse</t>
  </si>
  <si>
    <t>019_2025_ Stellantis Europe Gara rISORSE</t>
  </si>
  <si>
    <t>29.08.2025</t>
  </si>
  <si>
    <t>P S paolo 29.08.2025</t>
  </si>
  <si>
    <t>FCA STELLANTIS. ns fatt   018-019/2025</t>
  </si>
  <si>
    <t>SCADENZE OTTOBRE  2025</t>
  </si>
  <si>
    <t>FCA STELLANTIS. ns fatt   020-021/2025</t>
  </si>
  <si>
    <t>P S paolo 30.09.2025</t>
  </si>
  <si>
    <t>30.09.2025</t>
  </si>
  <si>
    <t>21.12.2024</t>
  </si>
  <si>
    <t>022_2025 ASTARA SWITZERLAND.</t>
  </si>
  <si>
    <t>18.09.2025</t>
  </si>
  <si>
    <t>SCADENZE NOVEMBRE  2025</t>
  </si>
  <si>
    <t>023_2025_ Stellantis Europe Gara Barbirato</t>
  </si>
  <si>
    <t>26.09.2025</t>
  </si>
  <si>
    <t xml:space="preserve">024_2025_ Stellantis Europe Gara rISORSE </t>
  </si>
  <si>
    <t>SCADENZE DICEMBRE  2025</t>
  </si>
  <si>
    <t xml:space="preserve">025_2025_ Stellantis Europe Gara rISORSE </t>
  </si>
  <si>
    <t>31.10.2025</t>
  </si>
  <si>
    <t>026_2025_ Gewiss</t>
  </si>
  <si>
    <t>022-2025</t>
  </si>
  <si>
    <t>023-2025</t>
  </si>
  <si>
    <t>024-2025</t>
  </si>
  <si>
    <t>025-2025</t>
  </si>
  <si>
    <t>026-2025</t>
  </si>
  <si>
    <t>027-2025</t>
  </si>
  <si>
    <t>028-2025</t>
  </si>
  <si>
    <t>028_2025_ Gewiss</t>
  </si>
  <si>
    <t>Astara Mobility Switzerland AG</t>
  </si>
  <si>
    <t>SCADENZE GENNAIO  2026</t>
  </si>
  <si>
    <t>28.11.2025</t>
  </si>
  <si>
    <t xml:space="preserve">029_2025_ Stellantis Europe Gara rISORSE </t>
  </si>
  <si>
    <t>STELLANTIS. ns fatt   023-024/2025</t>
  </si>
  <si>
    <t>30.11.2025</t>
  </si>
  <si>
    <t>P S paolo 30.11.2025</t>
  </si>
  <si>
    <t>P S paolo 07.11.2025</t>
  </si>
  <si>
    <t>29.12.2025</t>
  </si>
  <si>
    <t>STELLANTIS. ns fatt   25/2025</t>
  </si>
  <si>
    <t>P S paolo 29.12.2025</t>
  </si>
  <si>
    <t>12.01.2025</t>
  </si>
  <si>
    <t>P S paolo 12.01.2026</t>
  </si>
  <si>
    <t>16.01.2026</t>
  </si>
  <si>
    <t>029-2025</t>
  </si>
  <si>
    <t>SCADENZE FEBBRAIO  2026</t>
  </si>
  <si>
    <t>030-2025</t>
  </si>
  <si>
    <t>030 STELLANTIS MAGALI DS</t>
  </si>
  <si>
    <t>031-2025</t>
  </si>
  <si>
    <t>12.12.2026</t>
  </si>
  <si>
    <t>032 STELLANTIS ciolfi</t>
  </si>
  <si>
    <t>032-2025</t>
  </si>
  <si>
    <t>17.12.2026</t>
  </si>
  <si>
    <t>033 ASTARA Switzerland</t>
  </si>
  <si>
    <t>033-2025</t>
  </si>
  <si>
    <t>07.11.2025</t>
  </si>
  <si>
    <t>ASTARA Ns fatt   33</t>
  </si>
  <si>
    <t>Astara svizzera ns f 002</t>
  </si>
  <si>
    <t>P S paolo 16.01.2026</t>
  </si>
  <si>
    <t>GEWISS ns fatt  26 e 28</t>
  </si>
  <si>
    <t>SCADENZE MARZO  2026</t>
  </si>
  <si>
    <t>SCADENZE APRILE  2026</t>
  </si>
  <si>
    <t>25.02.2026</t>
  </si>
  <si>
    <t>001-2026</t>
  </si>
  <si>
    <t>001_2026 STELLANTIS EUROPE</t>
  </si>
  <si>
    <t>002-2026</t>
  </si>
  <si>
    <t>002_2026 STELLANTIS EUROPE</t>
  </si>
  <si>
    <t>16.02.2025</t>
  </si>
  <si>
    <t>STELLANTIS. ns fatt   29/2025</t>
  </si>
  <si>
    <t>P S paolo 16.02.2026</t>
  </si>
  <si>
    <t>26.02.2026</t>
  </si>
  <si>
    <t>P S paolo 26.02.2026</t>
  </si>
  <si>
    <t xml:space="preserve">031_2025_ Stellantis Europe Gara rISORSE </t>
  </si>
  <si>
    <t>STELLANTIS Ns fat 31 -32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</si>
</sst>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 &quot;#,##0;\-&quot;L. &quot;#,##0"/>
    <numFmt numFmtId="165" formatCode="&quot;L. &quot;#,##0;[Red]\-&quot;L. &quot;#,##0"/>
    <numFmt numFmtId="166" formatCode="d/m/yy"/>
  </numFmts>
  <fonts count="26">
    <font>
      <sz val="10"/>
      <name val="Geneva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u/>
      <sz val="10"/>
      <color indexed="12"/>
      <name val="Geneva"/>
      <family val="2"/>
    </font>
    <font>
      <u/>
      <sz val="10"/>
      <color indexed="20"/>
      <name val="Geneva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u/>
      <sz val="10"/>
      <color theme="10"/>
      <name val="Geneva"/>
      <family val="2"/>
    </font>
    <font>
      <u/>
      <sz val="10"/>
      <color theme="11"/>
      <name val="Geneva"/>
      <family val="2"/>
    </font>
    <font>
      <sz val="10"/>
      <color rgb="FF008000"/>
      <name val="Arial"/>
      <family val="2"/>
    </font>
    <font>
      <i/>
      <sz val="10"/>
      <color theme="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3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73">
    <xf numFmtId="0" fontId="0" fillId="0" borderId="0" xfId="0"/>
    <xf numFmtId="166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6" fontId="2" fillId="1" borderId="0" xfId="0" applyNumberFormat="1" applyFont="1" applyFill="1" applyAlignment="1">
      <alignment horizontal="left"/>
    </xf>
    <xf numFmtId="166" fontId="3" fillId="1" borderId="0" xfId="0" applyNumberFormat="1" applyFont="1" applyFill="1" applyAlignment="1">
      <alignment horizontal="center"/>
    </xf>
    <xf numFmtId="3" fontId="3" fillId="1" borderId="0" xfId="0" applyNumberFormat="1" applyFont="1" applyFill="1" applyAlignment="1">
      <alignment horizontal="center"/>
    </xf>
    <xf numFmtId="0" fontId="3" fillId="1" borderId="0" xfId="0" applyFont="1" applyFill="1" applyAlignment="1">
      <alignment horizontal="center"/>
    </xf>
    <xf numFmtId="0" fontId="3" fillId="0" borderId="0" xfId="0" applyFont="1"/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6" fontId="3" fillId="0" borderId="0" xfId="0" applyNumberFormat="1" applyFont="1" applyAlignment="1">
      <alignment horizontal="left"/>
    </xf>
    <xf numFmtId="166" fontId="3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1" borderId="0" xfId="0" applyNumberFormat="1" applyFont="1" applyFill="1" applyAlignment="1">
      <alignment horizontal="right"/>
    </xf>
    <xf numFmtId="4" fontId="3" fillId="1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166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164" fontId="10" fillId="0" borderId="0" xfId="0" applyNumberFormat="1" applyFont="1"/>
    <xf numFmtId="0" fontId="9" fillId="0" borderId="0" xfId="0" applyFont="1"/>
    <xf numFmtId="166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166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" fontId="9" fillId="2" borderId="0" xfId="0" applyNumberFormat="1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1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4" fontId="9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166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4" fontId="11" fillId="2" borderId="0" xfId="0" applyNumberFormat="1" applyFont="1" applyFill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6" fontId="17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166" fontId="19" fillId="1" borderId="0" xfId="0" applyNumberFormat="1" applyFont="1" applyFill="1" applyAlignment="1">
      <alignment horizontal="left"/>
    </xf>
    <xf numFmtId="164" fontId="15" fillId="0" borderId="0" xfId="0" applyNumberFormat="1" applyFont="1" applyAlignment="1">
      <alignment horizontal="center"/>
    </xf>
    <xf numFmtId="166" fontId="20" fillId="2" borderId="0" xfId="0" applyNumberFormat="1" applyFont="1" applyFill="1" applyAlignment="1">
      <alignment horizontal="center" wrapText="1"/>
    </xf>
    <xf numFmtId="3" fontId="20" fillId="2" borderId="0" xfId="0" applyNumberFormat="1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right" wrapText="1"/>
    </xf>
    <xf numFmtId="164" fontId="20" fillId="2" borderId="0" xfId="0" applyNumberFormat="1" applyFont="1" applyFill="1" applyAlignment="1">
      <alignment horizontal="right" wrapText="1"/>
    </xf>
    <xf numFmtId="0" fontId="20" fillId="2" borderId="0" xfId="0" applyFont="1" applyFill="1" applyAlignment="1">
      <alignment wrapText="1"/>
    </xf>
    <xf numFmtId="166" fontId="9" fillId="3" borderId="0" xfId="0" applyNumberFormat="1" applyFont="1" applyFill="1" applyAlignment="1">
      <alignment horizontal="center" wrapText="1"/>
    </xf>
    <xf numFmtId="3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4" fontId="9" fillId="3" borderId="0" xfId="0" applyNumberFormat="1" applyFont="1" applyFill="1" applyAlignment="1">
      <alignment horizontal="right" wrapText="1"/>
    </xf>
    <xf numFmtId="164" fontId="9" fillId="3" borderId="0" xfId="0" applyNumberFormat="1" applyFont="1" applyFill="1" applyAlignment="1">
      <alignment horizontal="right" wrapText="1"/>
    </xf>
    <xf numFmtId="0" fontId="9" fillId="3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4" fontId="10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" fontId="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3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3" fontId="23" fillId="2" borderId="0" xfId="0" applyNumberFormat="1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4" fontId="23" fillId="2" borderId="0" xfId="0" applyNumberFormat="1" applyFont="1" applyFill="1" applyAlignment="1">
      <alignment horizontal="right" wrapText="1"/>
    </xf>
    <xf numFmtId="4" fontId="23" fillId="0" borderId="0" xfId="0" applyNumberFormat="1" applyFont="1" applyAlignment="1">
      <alignment horizontal="right"/>
    </xf>
    <xf numFmtId="0" fontId="23" fillId="2" borderId="0" xfId="0" applyFont="1" applyFill="1" applyAlignment="1">
      <alignment wrapText="1"/>
    </xf>
    <xf numFmtId="164" fontId="8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64" fontId="21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4" fontId="12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20" fillId="0" borderId="0" xfId="0" applyFont="1"/>
    <xf numFmtId="0" fontId="23" fillId="0" borderId="0" xfId="0" applyFont="1" applyAlignment="1">
      <alignment wrapText="1"/>
    </xf>
    <xf numFmtId="166" fontId="17" fillId="4" borderId="0" xfId="0" applyNumberFormat="1" applyFont="1" applyFill="1" applyAlignment="1">
      <alignment horizontal="center"/>
    </xf>
    <xf numFmtId="3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4" fontId="1" fillId="4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left"/>
    </xf>
    <xf numFmtId="4" fontId="9" fillId="4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11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wrapText="1"/>
    </xf>
    <xf numFmtId="3" fontId="9" fillId="2" borderId="2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4" fontId="9" fillId="2" borderId="3" xfId="0" applyNumberFormat="1" applyFont="1" applyFill="1" applyBorder="1" applyAlignment="1">
      <alignment horizontal="right" wrapText="1"/>
    </xf>
    <xf numFmtId="4" fontId="9" fillId="2" borderId="4" xfId="0" applyNumberFormat="1" applyFont="1" applyFill="1" applyBorder="1" applyAlignment="1">
      <alignment horizontal="right" wrapText="1"/>
    </xf>
    <xf numFmtId="166" fontId="17" fillId="4" borderId="5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4" fontId="9" fillId="4" borderId="8" xfId="0" applyNumberFormat="1" applyFont="1" applyFill="1" applyBorder="1" applyAlignment="1">
      <alignment horizontal="right"/>
    </xf>
    <xf numFmtId="3" fontId="9" fillId="3" borderId="5" xfId="0" applyNumberFormat="1" applyFont="1" applyFill="1" applyBorder="1" applyAlignment="1">
      <alignment horizontal="center" wrapText="1"/>
    </xf>
    <xf numFmtId="4" fontId="9" fillId="3" borderId="6" xfId="0" applyNumberFormat="1" applyFont="1" applyFill="1" applyBorder="1" applyAlignment="1">
      <alignment horizontal="right" wrapText="1"/>
    </xf>
    <xf numFmtId="4" fontId="9" fillId="3" borderId="0" xfId="0" applyNumberFormat="1" applyFont="1" applyFill="1" applyAlignment="1">
      <alignment horizontal="right"/>
    </xf>
    <xf numFmtId="4" fontId="10" fillId="3" borderId="0" xfId="0" applyNumberFormat="1" applyFont="1" applyFill="1" applyAlignment="1">
      <alignment horizontal="right"/>
    </xf>
    <xf numFmtId="4" fontId="20" fillId="2" borderId="6" xfId="0" applyNumberFormat="1" applyFont="1" applyFill="1" applyBorder="1" applyAlignment="1">
      <alignment horizontal="right" wrapText="1"/>
    </xf>
    <xf numFmtId="4" fontId="9" fillId="2" borderId="6" xfId="0" applyNumberFormat="1" applyFont="1" applyFill="1" applyBorder="1" applyAlignment="1">
      <alignment horizontal="right" wrapText="1"/>
    </xf>
    <xf numFmtId="166" fontId="20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3" fontId="24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4" fontId="24" fillId="2" borderId="0" xfId="0" applyNumberFormat="1" applyFont="1" applyFill="1" applyAlignment="1">
      <alignment horizontal="right" wrapText="1"/>
    </xf>
    <xf numFmtId="4" fontId="24" fillId="2" borderId="6" xfId="0" applyNumberFormat="1" applyFont="1" applyFill="1" applyBorder="1" applyAlignment="1">
      <alignment horizontal="right" wrapText="1"/>
    </xf>
    <xf numFmtId="4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4" fillId="2" borderId="0" xfId="0" applyFont="1" applyFill="1" applyAlignment="1">
      <alignment wrapText="1"/>
    </xf>
  </cellXfs>
  <cellStyles count="4533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" xfId="1437" builtinId="8" hidden="1"/>
    <cellStyle name="Collegamento ipertestuale" xfId="1439" builtinId="8" hidden="1"/>
    <cellStyle name="Collegamento ipertestuale" xfId="1441" builtinId="8" hidden="1"/>
    <cellStyle name="Collegamento ipertestuale" xfId="1443" builtinId="8" hidden="1"/>
    <cellStyle name="Collegamento ipertestuale" xfId="1445" builtinId="8" hidden="1"/>
    <cellStyle name="Collegamento ipertestuale" xfId="1447" builtinId="8" hidden="1"/>
    <cellStyle name="Collegamento ipertestuale" xfId="1449" builtinId="8" hidden="1"/>
    <cellStyle name="Collegamento ipertestuale" xfId="1451" builtinId="8" hidden="1"/>
    <cellStyle name="Collegamento ipertestuale" xfId="1453" builtinId="8" hidden="1"/>
    <cellStyle name="Collegamento ipertestuale" xfId="1455" builtinId="8" hidden="1"/>
    <cellStyle name="Collegamento ipertestuale" xfId="1457" builtinId="8" hidden="1"/>
    <cellStyle name="Collegamento ipertestuale" xfId="1459" builtinId="8" hidden="1"/>
    <cellStyle name="Collegamento ipertestuale" xfId="1461" builtinId="8" hidden="1"/>
    <cellStyle name="Collegamento ipertestuale" xfId="1463" builtinId="8" hidden="1"/>
    <cellStyle name="Collegamento ipertestuale" xfId="1465" builtinId="8" hidden="1"/>
    <cellStyle name="Collegamento ipertestuale" xfId="1467" builtinId="8" hidden="1"/>
    <cellStyle name="Collegamento ipertestuale" xfId="1469" builtinId="8" hidden="1"/>
    <cellStyle name="Collegamento ipertestuale" xfId="1471" builtinId="8" hidden="1"/>
    <cellStyle name="Collegamento ipertestuale" xfId="1473" builtinId="8" hidden="1"/>
    <cellStyle name="Collegamento ipertestuale" xfId="1475" builtinId="8" hidden="1"/>
    <cellStyle name="Collegamento ipertestuale" xfId="1477" builtinId="8" hidden="1"/>
    <cellStyle name="Collegamento ipertestuale" xfId="1479" builtinId="8" hidden="1"/>
    <cellStyle name="Collegamento ipertestuale" xfId="1481" builtinId="8" hidden="1"/>
    <cellStyle name="Collegamento ipertestuale" xfId="1483" builtinId="8" hidden="1"/>
    <cellStyle name="Collegamento ipertestuale" xfId="1485" builtinId="8" hidden="1"/>
    <cellStyle name="Collegamento ipertestuale" xfId="1487" builtinId="8" hidden="1"/>
    <cellStyle name="Collegamento ipertestuale" xfId="1489" builtinId="8" hidden="1"/>
    <cellStyle name="Collegamento ipertestuale" xfId="1491" builtinId="8" hidden="1"/>
    <cellStyle name="Collegamento ipertestuale" xfId="1493" builtinId="8" hidden="1"/>
    <cellStyle name="Collegamento ipertestuale" xfId="1495" builtinId="8" hidden="1"/>
    <cellStyle name="Collegamento ipertestuale" xfId="1497" builtinId="8" hidden="1"/>
    <cellStyle name="Collegamento ipertestuale" xfId="1499" builtinId="8" hidden="1"/>
    <cellStyle name="Collegamento ipertestuale" xfId="1501" builtinId="8" hidden="1"/>
    <cellStyle name="Collegamento ipertestuale" xfId="1503" builtinId="8" hidden="1"/>
    <cellStyle name="Collegamento ipertestuale" xfId="1505" builtinId="8" hidden="1"/>
    <cellStyle name="Collegamento ipertestuale" xfId="1507" builtinId="8" hidden="1"/>
    <cellStyle name="Collegamento ipertestuale" xfId="1509" builtinId="8" hidden="1"/>
    <cellStyle name="Collegamento ipertestuale" xfId="1511" builtinId="8" hidden="1"/>
    <cellStyle name="Collegamento ipertestuale" xfId="1513" builtinId="8" hidden="1"/>
    <cellStyle name="Collegamento ipertestuale" xfId="1515" builtinId="8" hidden="1"/>
    <cellStyle name="Collegamento ipertestuale" xfId="1517" builtinId="8" hidden="1"/>
    <cellStyle name="Collegamento ipertestuale" xfId="1519" builtinId="8" hidden="1"/>
    <cellStyle name="Collegamento ipertestuale" xfId="1521" builtinId="8" hidden="1"/>
    <cellStyle name="Collegamento ipertestuale" xfId="1523" builtinId="8" hidden="1"/>
    <cellStyle name="Collegamento ipertestuale" xfId="1525" builtinId="8" hidden="1"/>
    <cellStyle name="Collegamento ipertestuale" xfId="1527" builtinId="8" hidden="1"/>
    <cellStyle name="Collegamento ipertestuale" xfId="1529" builtinId="8" hidden="1"/>
    <cellStyle name="Collegamento ipertestuale" xfId="1531" builtinId="8" hidden="1"/>
    <cellStyle name="Collegamento ipertestuale" xfId="1533" builtinId="8" hidden="1"/>
    <cellStyle name="Collegamento ipertestuale" xfId="1535" builtinId="8" hidden="1"/>
    <cellStyle name="Collegamento ipertestuale" xfId="1537" builtinId="8" hidden="1"/>
    <cellStyle name="Collegamento ipertestuale" xfId="1539" builtinId="8" hidden="1"/>
    <cellStyle name="Collegamento ipertestuale" xfId="1541" builtinId="8" hidden="1"/>
    <cellStyle name="Collegamento ipertestuale" xfId="1543" builtinId="8" hidden="1"/>
    <cellStyle name="Collegamento ipertestuale" xfId="1545" builtinId="8" hidden="1"/>
    <cellStyle name="Collegamento ipertestuale" xfId="1547" builtinId="8" hidden="1"/>
    <cellStyle name="Collegamento ipertestuale" xfId="1549" builtinId="8" hidden="1"/>
    <cellStyle name="Collegamento ipertestuale" xfId="1551" builtinId="8" hidden="1"/>
    <cellStyle name="Collegamento ipertestuale" xfId="1553" builtinId="8" hidden="1"/>
    <cellStyle name="Collegamento ipertestuale" xfId="1555" builtinId="8" hidden="1"/>
    <cellStyle name="Collegamento ipertestuale" xfId="1557" builtinId="8" hidden="1"/>
    <cellStyle name="Collegamento ipertestuale" xfId="1559" builtinId="8" hidden="1"/>
    <cellStyle name="Collegamento ipertestuale" xfId="1561" builtinId="8" hidden="1"/>
    <cellStyle name="Collegamento ipertestuale" xfId="1563" builtinId="8" hidden="1"/>
    <cellStyle name="Collegamento ipertestuale" xfId="1565" builtinId="8" hidden="1"/>
    <cellStyle name="Collegamento ipertestuale" xfId="1567" builtinId="8" hidden="1"/>
    <cellStyle name="Collegamento ipertestuale" xfId="1569" builtinId="8" hidden="1"/>
    <cellStyle name="Collegamento ipertestuale" xfId="1571" builtinId="8" hidden="1"/>
    <cellStyle name="Collegamento ipertestuale" xfId="1573" builtinId="8" hidden="1"/>
    <cellStyle name="Collegamento ipertestuale" xfId="1575" builtinId="8" hidden="1"/>
    <cellStyle name="Collegamento ipertestuale" xfId="1577" builtinId="8" hidden="1"/>
    <cellStyle name="Collegamento ipertestuale" xfId="1579" builtinId="8" hidden="1"/>
    <cellStyle name="Collegamento ipertestuale" xfId="1581" builtinId="8" hidden="1"/>
    <cellStyle name="Collegamento ipertestuale" xfId="1583" builtinId="8" hidden="1"/>
    <cellStyle name="Collegamento ipertestuale" xfId="1585" builtinId="8" hidden="1"/>
    <cellStyle name="Collegamento ipertestuale" xfId="1587" builtinId="8" hidden="1"/>
    <cellStyle name="Collegamento ipertestuale" xfId="1589" builtinId="8" hidden="1"/>
    <cellStyle name="Collegamento ipertestuale" xfId="1591" builtinId="8" hidden="1"/>
    <cellStyle name="Collegamento ipertestuale" xfId="1593" builtinId="8" hidden="1"/>
    <cellStyle name="Collegamento ipertestuale" xfId="1595" builtinId="8" hidden="1"/>
    <cellStyle name="Collegamento ipertestuale" xfId="1597" builtinId="8" hidden="1"/>
    <cellStyle name="Collegamento ipertestuale" xfId="1599" builtinId="8" hidden="1"/>
    <cellStyle name="Collegamento ipertestuale" xfId="1601" builtinId="8" hidden="1"/>
    <cellStyle name="Collegamento ipertestuale" xfId="1603" builtinId="8" hidden="1"/>
    <cellStyle name="Collegamento ipertestuale" xfId="1605" builtinId="8" hidden="1"/>
    <cellStyle name="Collegamento ipertestuale" xfId="1607" builtinId="8" hidden="1"/>
    <cellStyle name="Collegamento ipertestuale" xfId="1609" builtinId="8" hidden="1"/>
    <cellStyle name="Collegamento ipertestuale" xfId="1611" builtinId="8" hidden="1"/>
    <cellStyle name="Collegamento ipertestuale" xfId="1613" builtinId="8" hidden="1"/>
    <cellStyle name="Collegamento ipertestuale" xfId="1615" builtinId="8" hidden="1"/>
    <cellStyle name="Collegamento ipertestuale" xfId="1617" builtinId="8" hidden="1"/>
    <cellStyle name="Collegamento ipertestuale" xfId="1619" builtinId="8" hidden="1"/>
    <cellStyle name="Collegamento ipertestuale" xfId="1621" builtinId="8" hidden="1"/>
    <cellStyle name="Collegamento ipertestuale" xfId="1623" builtinId="8" hidden="1"/>
    <cellStyle name="Collegamento ipertestuale" xfId="1625" builtinId="8" hidden="1"/>
    <cellStyle name="Collegamento ipertestuale" xfId="1627" builtinId="8" hidden="1"/>
    <cellStyle name="Collegamento ipertestuale" xfId="1629" builtinId="8" hidden="1"/>
    <cellStyle name="Collegamento ipertestuale" xfId="1631" builtinId="8" hidden="1"/>
    <cellStyle name="Collegamento ipertestuale" xfId="1633" builtinId="8" hidden="1"/>
    <cellStyle name="Collegamento ipertestuale" xfId="1635" builtinId="8" hidden="1"/>
    <cellStyle name="Collegamento ipertestuale" xfId="1637" builtinId="8" hidden="1"/>
    <cellStyle name="Collegamento ipertestuale" xfId="1639" builtinId="8" hidden="1"/>
    <cellStyle name="Collegamento ipertestuale" xfId="1641" builtinId="8" hidden="1"/>
    <cellStyle name="Collegamento ipertestuale" xfId="1643" builtinId="8" hidden="1"/>
    <cellStyle name="Collegamento ipertestuale" xfId="1645" builtinId="8" hidden="1"/>
    <cellStyle name="Collegamento ipertestuale" xfId="1647" builtinId="8" hidden="1"/>
    <cellStyle name="Collegamento ipertestuale" xfId="1649" builtinId="8" hidden="1"/>
    <cellStyle name="Collegamento ipertestuale" xfId="1651" builtinId="8" hidden="1"/>
    <cellStyle name="Collegamento ipertestuale" xfId="1653" builtinId="8" hidden="1"/>
    <cellStyle name="Collegamento ipertestuale" xfId="1655" builtinId="8" hidden="1"/>
    <cellStyle name="Collegamento ipertestuale" xfId="1657" builtinId="8" hidden="1"/>
    <cellStyle name="Collegamento ipertestuale" xfId="1659" builtinId="8" hidden="1"/>
    <cellStyle name="Collegamento ipertestuale" xfId="1661" builtinId="8" hidden="1"/>
    <cellStyle name="Collegamento ipertestuale" xfId="1663" builtinId="8" hidden="1"/>
    <cellStyle name="Collegamento ipertestuale" xfId="1665" builtinId="8" hidden="1"/>
    <cellStyle name="Collegamento ipertestuale" xfId="1667" builtinId="8" hidden="1"/>
    <cellStyle name="Collegamento ipertestuale" xfId="1669" builtinId="8" hidden="1"/>
    <cellStyle name="Collegamento ipertestuale" xfId="1671" builtinId="8" hidden="1"/>
    <cellStyle name="Collegamento ipertestuale" xfId="1673" builtinId="8" hidden="1"/>
    <cellStyle name="Collegamento ipertestuale" xfId="1675" builtinId="8" hidden="1"/>
    <cellStyle name="Collegamento ipertestuale" xfId="1677" builtinId="8" hidden="1"/>
    <cellStyle name="Collegamento ipertestuale" xfId="1679" builtinId="8" hidden="1"/>
    <cellStyle name="Collegamento ipertestuale" xfId="1681" builtinId="8" hidden="1"/>
    <cellStyle name="Collegamento ipertestuale" xfId="1683" builtinId="8" hidden="1"/>
    <cellStyle name="Collegamento ipertestuale" xfId="1685" builtinId="8" hidden="1"/>
    <cellStyle name="Collegamento ipertestuale" xfId="1687" builtinId="8" hidden="1"/>
    <cellStyle name="Collegamento ipertestuale" xfId="1689" builtinId="8" hidden="1"/>
    <cellStyle name="Collegamento ipertestuale" xfId="1691" builtinId="8" hidden="1"/>
    <cellStyle name="Collegamento ipertestuale" xfId="1693" builtinId="8" hidden="1"/>
    <cellStyle name="Collegamento ipertestuale" xfId="1695" builtinId="8" hidden="1"/>
    <cellStyle name="Collegamento ipertestuale" xfId="1697" builtinId="8" hidden="1"/>
    <cellStyle name="Collegamento ipertestuale" xfId="1699" builtinId="8" hidden="1"/>
    <cellStyle name="Collegamento ipertestuale" xfId="1701" builtinId="8" hidden="1"/>
    <cellStyle name="Collegamento ipertestuale" xfId="1703" builtinId="8" hidden="1"/>
    <cellStyle name="Collegamento ipertestuale" xfId="1705" builtinId="8" hidden="1"/>
    <cellStyle name="Collegamento ipertestuale" xfId="1707" builtinId="8" hidden="1"/>
    <cellStyle name="Collegamento ipertestuale" xfId="1709" builtinId="8" hidden="1"/>
    <cellStyle name="Collegamento ipertestuale" xfId="1711" builtinId="8" hidden="1"/>
    <cellStyle name="Collegamento ipertestuale" xfId="1713" builtinId="8" hidden="1"/>
    <cellStyle name="Collegamento ipertestuale" xfId="1715" builtinId="8" hidden="1"/>
    <cellStyle name="Collegamento ipertestuale" xfId="1717" builtinId="8" hidden="1"/>
    <cellStyle name="Collegamento ipertestuale" xfId="1719" builtinId="8" hidden="1"/>
    <cellStyle name="Collegamento ipertestuale" xfId="1721" builtinId="8" hidden="1"/>
    <cellStyle name="Collegamento ipertestuale" xfId="1723" builtinId="8" hidden="1"/>
    <cellStyle name="Collegamento ipertestuale" xfId="1725" builtinId="8" hidden="1"/>
    <cellStyle name="Collegamento ipertestuale" xfId="1727" builtinId="8" hidden="1"/>
    <cellStyle name="Collegamento ipertestuale" xfId="1729" builtinId="8" hidden="1"/>
    <cellStyle name="Collegamento ipertestuale" xfId="1731" builtinId="8" hidden="1"/>
    <cellStyle name="Collegamento ipertestuale" xfId="1733" builtinId="8" hidden="1"/>
    <cellStyle name="Collegamento ipertestuale" xfId="1735" builtinId="8" hidden="1"/>
    <cellStyle name="Collegamento ipertestuale" xfId="1737" builtinId="8" hidden="1"/>
    <cellStyle name="Collegamento ipertestuale" xfId="1739" builtinId="8" hidden="1"/>
    <cellStyle name="Collegamento ipertestuale" xfId="1741" builtinId="8" hidden="1"/>
    <cellStyle name="Collegamento ipertestuale" xfId="1743" builtinId="8" hidden="1"/>
    <cellStyle name="Collegamento ipertestuale" xfId="1745" builtinId="8" hidden="1"/>
    <cellStyle name="Collegamento ipertestuale" xfId="1747" builtinId="8" hidden="1"/>
    <cellStyle name="Collegamento ipertestuale" xfId="1749" builtinId="8" hidden="1"/>
    <cellStyle name="Collegamento ipertestuale" xfId="1751" builtinId="8" hidden="1"/>
    <cellStyle name="Collegamento ipertestuale" xfId="1753" builtinId="8" hidden="1"/>
    <cellStyle name="Collegamento ipertestuale" xfId="1755" builtinId="8" hidden="1"/>
    <cellStyle name="Collegamento ipertestuale" xfId="1757" builtinId="8" hidden="1"/>
    <cellStyle name="Collegamento ipertestuale" xfId="1759" builtinId="8" hidden="1"/>
    <cellStyle name="Collegamento ipertestuale" xfId="1761" builtinId="8" hidden="1"/>
    <cellStyle name="Collegamento ipertestuale" xfId="1763" builtinId="8" hidden="1"/>
    <cellStyle name="Collegamento ipertestuale" xfId="1765" builtinId="8" hidden="1"/>
    <cellStyle name="Collegamento ipertestuale" xfId="1767" builtinId="8" hidden="1"/>
    <cellStyle name="Collegamento ipertestuale" xfId="1769" builtinId="8" hidden="1"/>
    <cellStyle name="Collegamento ipertestuale" xfId="1771" builtinId="8" hidden="1"/>
    <cellStyle name="Collegamento ipertestuale" xfId="1773" builtinId="8" hidden="1"/>
    <cellStyle name="Collegamento ipertestuale" xfId="1775" builtinId="8" hidden="1"/>
    <cellStyle name="Collegamento ipertestuale" xfId="1777" builtinId="8" hidden="1"/>
    <cellStyle name="Collegamento ipertestuale" xfId="1779" builtinId="8" hidden="1"/>
    <cellStyle name="Collegamento ipertestuale" xfId="1781" builtinId="8" hidden="1"/>
    <cellStyle name="Collegamento ipertestuale" xfId="1783" builtinId="8" hidden="1"/>
    <cellStyle name="Collegamento ipertestuale" xfId="1785" builtinId="8" hidden="1"/>
    <cellStyle name="Collegamento ipertestuale" xfId="1787" builtinId="8" hidden="1"/>
    <cellStyle name="Collegamento ipertestuale" xfId="1789" builtinId="8" hidden="1"/>
    <cellStyle name="Collegamento ipertestuale" xfId="1791" builtinId="8" hidden="1"/>
    <cellStyle name="Collegamento ipertestuale" xfId="1793" builtinId="8" hidden="1"/>
    <cellStyle name="Collegamento ipertestuale" xfId="1795" builtinId="8" hidden="1"/>
    <cellStyle name="Collegamento ipertestuale" xfId="1797" builtinId="8" hidden="1"/>
    <cellStyle name="Collegamento ipertestuale" xfId="1799" builtinId="8" hidden="1"/>
    <cellStyle name="Collegamento ipertestuale" xfId="1801" builtinId="8" hidden="1"/>
    <cellStyle name="Collegamento ipertestuale" xfId="1803" builtinId="8" hidden="1"/>
    <cellStyle name="Collegamento ipertestuale" xfId="1805" builtinId="8" hidden="1"/>
    <cellStyle name="Collegamento ipertestuale" xfId="1807" builtinId="8" hidden="1"/>
    <cellStyle name="Collegamento ipertestuale" xfId="1809" builtinId="8" hidden="1"/>
    <cellStyle name="Collegamento ipertestuale" xfId="1811" builtinId="8" hidden="1"/>
    <cellStyle name="Collegamento ipertestuale" xfId="1813" builtinId="8" hidden="1"/>
    <cellStyle name="Collegamento ipertestuale" xfId="1815" builtinId="8" hidden="1"/>
    <cellStyle name="Collegamento ipertestuale" xfId="1817" builtinId="8" hidden="1"/>
    <cellStyle name="Collegamento ipertestuale" xfId="1819" builtinId="8" hidden="1"/>
    <cellStyle name="Collegamento ipertestuale" xfId="1821" builtinId="8" hidden="1"/>
    <cellStyle name="Collegamento ipertestuale" xfId="1823" builtinId="8" hidden="1"/>
    <cellStyle name="Collegamento ipertestuale" xfId="1825" builtinId="8" hidden="1"/>
    <cellStyle name="Collegamento ipertestuale" xfId="1827" builtinId="8" hidden="1"/>
    <cellStyle name="Collegamento ipertestuale" xfId="1829" builtinId="8" hidden="1"/>
    <cellStyle name="Collegamento ipertestuale" xfId="1831" builtinId="8" hidden="1"/>
    <cellStyle name="Collegamento ipertestuale" xfId="1833" builtinId="8" hidden="1"/>
    <cellStyle name="Collegamento ipertestuale" xfId="1835" builtinId="8" hidden="1"/>
    <cellStyle name="Collegamento ipertestuale" xfId="1837" builtinId="8" hidden="1"/>
    <cellStyle name="Collegamento ipertestuale" xfId="1839" builtinId="8" hidden="1"/>
    <cellStyle name="Collegamento ipertestuale" xfId="1841" builtinId="8" hidden="1"/>
    <cellStyle name="Collegamento ipertestuale" xfId="1843" builtinId="8" hidden="1"/>
    <cellStyle name="Collegamento ipertestuale" xfId="1845" builtinId="8" hidden="1"/>
    <cellStyle name="Collegamento ipertestuale" xfId="1847" builtinId="8" hidden="1"/>
    <cellStyle name="Collegamento ipertestuale" xfId="1849" builtinId="8" hidden="1"/>
    <cellStyle name="Collegamento ipertestuale" xfId="1851" builtinId="8" hidden="1"/>
    <cellStyle name="Collegamento ipertestuale" xfId="1853" builtinId="8" hidden="1"/>
    <cellStyle name="Collegamento ipertestuale" xfId="1855" builtinId="8" hidden="1"/>
    <cellStyle name="Collegamento ipertestuale" xfId="1857" builtinId="8" hidden="1"/>
    <cellStyle name="Collegamento ipertestuale" xfId="1859" builtinId="8" hidden="1"/>
    <cellStyle name="Collegamento ipertestuale" xfId="1861" builtinId="8" hidden="1"/>
    <cellStyle name="Collegamento ipertestuale" xfId="1863" builtinId="8" hidden="1"/>
    <cellStyle name="Collegamento ipertestuale" xfId="1865" builtinId="8" hidden="1"/>
    <cellStyle name="Collegamento ipertestuale" xfId="1867" builtinId="8" hidden="1"/>
    <cellStyle name="Collegamento ipertestuale" xfId="1869" builtinId="8" hidden="1"/>
    <cellStyle name="Collegamento ipertestuale" xfId="1871" builtinId="8" hidden="1"/>
    <cellStyle name="Collegamento ipertestuale" xfId="1873" builtinId="8" hidden="1"/>
    <cellStyle name="Collegamento ipertestuale" xfId="1875" builtinId="8" hidden="1"/>
    <cellStyle name="Collegamento ipertestuale" xfId="1877" builtinId="8" hidden="1"/>
    <cellStyle name="Collegamento ipertestuale" xfId="1879" builtinId="8" hidden="1"/>
    <cellStyle name="Collegamento ipertestuale" xfId="1881" builtinId="8" hidden="1"/>
    <cellStyle name="Collegamento ipertestuale" xfId="1883" builtinId="8" hidden="1"/>
    <cellStyle name="Collegamento ipertestuale" xfId="1885" builtinId="8" hidden="1"/>
    <cellStyle name="Collegamento ipertestuale" xfId="1887" builtinId="8" hidden="1"/>
    <cellStyle name="Collegamento ipertestuale" xfId="1889" builtinId="8" hidden="1"/>
    <cellStyle name="Collegamento ipertestuale" xfId="1891" builtinId="8" hidden="1"/>
    <cellStyle name="Collegamento ipertestuale" xfId="1893" builtinId="8" hidden="1"/>
    <cellStyle name="Collegamento ipertestuale" xfId="1895" builtinId="8" hidden="1"/>
    <cellStyle name="Collegamento ipertestuale" xfId="1897" builtinId="8" hidden="1"/>
    <cellStyle name="Collegamento ipertestuale" xfId="1899" builtinId="8" hidden="1"/>
    <cellStyle name="Collegamento ipertestuale" xfId="1901" builtinId="8" hidden="1"/>
    <cellStyle name="Collegamento ipertestuale" xfId="1903" builtinId="8" hidden="1"/>
    <cellStyle name="Collegamento ipertestuale" xfId="1905" builtinId="8" hidden="1"/>
    <cellStyle name="Collegamento ipertestuale" xfId="1907" builtinId="8" hidden="1"/>
    <cellStyle name="Collegamento ipertestuale" xfId="1909" builtinId="8" hidden="1"/>
    <cellStyle name="Collegamento ipertestuale" xfId="1911" builtinId="8" hidden="1"/>
    <cellStyle name="Collegamento ipertestuale" xfId="1913" builtinId="8" hidden="1"/>
    <cellStyle name="Collegamento ipertestuale" xfId="1915" builtinId="8" hidden="1"/>
    <cellStyle name="Collegamento ipertestuale" xfId="1917" builtinId="8" hidden="1"/>
    <cellStyle name="Collegamento ipertestuale" xfId="1919" builtinId="8" hidden="1"/>
    <cellStyle name="Collegamento ipertestuale" xfId="1921" builtinId="8" hidden="1"/>
    <cellStyle name="Collegamento ipertestuale" xfId="1923" builtinId="8" hidden="1"/>
    <cellStyle name="Collegamento ipertestuale" xfId="1925" builtinId="8" hidden="1"/>
    <cellStyle name="Collegamento ipertestuale" xfId="1927" builtinId="8" hidden="1"/>
    <cellStyle name="Collegamento ipertestuale" xfId="1929" builtinId="8" hidden="1"/>
    <cellStyle name="Collegamento ipertestuale" xfId="1931" builtinId="8" hidden="1"/>
    <cellStyle name="Collegamento ipertestuale" xfId="1933" builtinId="8" hidden="1"/>
    <cellStyle name="Collegamento ipertestuale" xfId="1935" builtinId="8" hidden="1"/>
    <cellStyle name="Collegamento ipertestuale" xfId="1937" builtinId="8" hidden="1"/>
    <cellStyle name="Collegamento ipertestuale" xfId="1939" builtinId="8" hidden="1"/>
    <cellStyle name="Collegamento ipertestuale" xfId="1941" builtinId="8" hidden="1"/>
    <cellStyle name="Collegamento ipertestuale" xfId="1943" builtinId="8" hidden="1"/>
    <cellStyle name="Collegamento ipertestuale" xfId="1945" builtinId="8" hidden="1"/>
    <cellStyle name="Collegamento ipertestuale" xfId="1947" builtinId="8" hidden="1"/>
    <cellStyle name="Collegamento ipertestuale" xfId="1949" builtinId="8" hidden="1"/>
    <cellStyle name="Collegamento ipertestuale" xfId="1951" builtinId="8" hidden="1"/>
    <cellStyle name="Collegamento ipertestuale" xfId="1953" builtinId="8" hidden="1"/>
    <cellStyle name="Collegamento ipertestuale" xfId="1955" builtinId="8" hidden="1"/>
    <cellStyle name="Collegamento ipertestuale" xfId="1957" builtinId="8" hidden="1"/>
    <cellStyle name="Collegamento ipertestuale" xfId="1959" builtinId="8" hidden="1"/>
    <cellStyle name="Collegamento ipertestuale" xfId="1961" builtinId="8" hidden="1"/>
    <cellStyle name="Collegamento ipertestuale" xfId="1963" builtinId="8" hidden="1"/>
    <cellStyle name="Collegamento ipertestuale" xfId="1965" builtinId="8" hidden="1"/>
    <cellStyle name="Collegamento ipertestuale" xfId="1967" builtinId="8" hidden="1"/>
    <cellStyle name="Collegamento ipertestuale" xfId="1969" builtinId="8" hidden="1"/>
    <cellStyle name="Collegamento ipertestuale" xfId="1971" builtinId="8" hidden="1"/>
    <cellStyle name="Collegamento ipertestuale" xfId="1973" builtinId="8" hidden="1"/>
    <cellStyle name="Collegamento ipertestuale" xfId="1975" builtinId="8" hidden="1"/>
    <cellStyle name="Collegamento ipertestuale" xfId="1977" builtinId="8" hidden="1"/>
    <cellStyle name="Collegamento ipertestuale" xfId="1979" builtinId="8" hidden="1"/>
    <cellStyle name="Collegamento ipertestuale" xfId="1981" builtinId="8" hidden="1"/>
    <cellStyle name="Collegamento ipertestuale" xfId="1983" builtinId="8" hidden="1"/>
    <cellStyle name="Collegamento ipertestuale" xfId="1985" builtinId="8" hidden="1"/>
    <cellStyle name="Collegamento ipertestuale" xfId="1987" builtinId="8" hidden="1"/>
    <cellStyle name="Collegamento ipertestuale" xfId="1989" builtinId="8" hidden="1"/>
    <cellStyle name="Collegamento ipertestuale" xfId="1991" builtinId="8" hidden="1"/>
    <cellStyle name="Collegamento ipertestuale" xfId="1993" builtinId="8" hidden="1"/>
    <cellStyle name="Collegamento ipertestuale" xfId="1995" builtinId="8" hidden="1"/>
    <cellStyle name="Collegamento ipertestuale" xfId="1997" builtinId="8" hidden="1"/>
    <cellStyle name="Collegamento ipertestuale" xfId="1999" builtinId="8" hidden="1"/>
    <cellStyle name="Collegamento ipertestuale" xfId="2001" builtinId="8" hidden="1"/>
    <cellStyle name="Collegamento ipertestuale" xfId="2003" builtinId="8" hidden="1"/>
    <cellStyle name="Collegamento ipertestuale" xfId="2005" builtinId="8" hidden="1"/>
    <cellStyle name="Collegamento ipertestuale" xfId="2007" builtinId="8" hidden="1"/>
    <cellStyle name="Collegamento ipertestuale" xfId="2009" builtinId="8" hidden="1"/>
    <cellStyle name="Collegamento ipertestuale" xfId="2011" builtinId="8" hidden="1"/>
    <cellStyle name="Collegamento ipertestuale" xfId="2013" builtinId="8" hidden="1"/>
    <cellStyle name="Collegamento ipertestuale" xfId="2015" builtinId="8" hidden="1"/>
    <cellStyle name="Collegamento ipertestuale" xfId="2017" builtinId="8" hidden="1"/>
    <cellStyle name="Collegamento ipertestuale" xfId="2019" builtinId="8" hidden="1"/>
    <cellStyle name="Collegamento ipertestuale" xfId="2021" builtinId="8" hidden="1"/>
    <cellStyle name="Collegamento ipertestuale" xfId="2023" builtinId="8" hidden="1"/>
    <cellStyle name="Collegamento ipertestuale" xfId="2025" builtinId="8" hidden="1"/>
    <cellStyle name="Collegamento ipertestuale" xfId="2027" builtinId="8" hidden="1"/>
    <cellStyle name="Collegamento ipertestuale" xfId="2029" builtinId="8" hidden="1"/>
    <cellStyle name="Collegamento ipertestuale" xfId="2031" builtinId="8" hidden="1"/>
    <cellStyle name="Collegamento ipertestuale" xfId="2033" builtinId="8" hidden="1"/>
    <cellStyle name="Collegamento ipertestuale" xfId="2035" builtinId="8" hidden="1"/>
    <cellStyle name="Collegamento ipertestuale" xfId="2037" builtinId="8" hidden="1"/>
    <cellStyle name="Collegamento ipertestuale" xfId="2039" builtinId="8" hidden="1"/>
    <cellStyle name="Collegamento ipertestuale" xfId="2041" builtinId="8" hidden="1"/>
    <cellStyle name="Collegamento ipertestuale" xfId="2043" builtinId="8" hidden="1"/>
    <cellStyle name="Collegamento ipertestuale" xfId="2045" builtinId="8" hidden="1"/>
    <cellStyle name="Collegamento ipertestuale" xfId="2047" builtinId="8" hidden="1"/>
    <cellStyle name="Collegamento ipertestuale" xfId="2049" builtinId="8" hidden="1"/>
    <cellStyle name="Collegamento ipertestuale" xfId="2051" builtinId="8" hidden="1"/>
    <cellStyle name="Collegamento ipertestuale" xfId="2053" builtinId="8" hidden="1"/>
    <cellStyle name="Collegamento ipertestuale" xfId="2055" builtinId="8" hidden="1"/>
    <cellStyle name="Collegamento ipertestuale" xfId="2057" builtinId="8" hidden="1"/>
    <cellStyle name="Collegamento ipertestuale" xfId="2059" builtinId="8" hidden="1"/>
    <cellStyle name="Collegamento ipertestuale" xfId="2061" builtinId="8" hidden="1"/>
    <cellStyle name="Collegamento ipertestuale" xfId="2063" builtinId="8" hidden="1"/>
    <cellStyle name="Collegamento ipertestuale" xfId="2065" builtinId="8" hidden="1"/>
    <cellStyle name="Collegamento ipertestuale" xfId="2067" builtinId="8" hidden="1"/>
    <cellStyle name="Collegamento ipertestuale" xfId="2069" builtinId="8" hidden="1"/>
    <cellStyle name="Collegamento ipertestuale" xfId="2071" builtinId="8" hidden="1"/>
    <cellStyle name="Collegamento ipertestuale" xfId="2073" builtinId="8" hidden="1"/>
    <cellStyle name="Collegamento ipertestuale" xfId="2075" builtinId="8" hidden="1"/>
    <cellStyle name="Collegamento ipertestuale" xfId="2077" builtinId="8" hidden="1"/>
    <cellStyle name="Collegamento ipertestuale" xfId="2079" builtinId="8" hidden="1"/>
    <cellStyle name="Collegamento ipertestuale" xfId="2081" builtinId="8" hidden="1"/>
    <cellStyle name="Collegamento ipertestuale" xfId="2083" builtinId="8" hidden="1"/>
    <cellStyle name="Collegamento ipertestuale" xfId="2085" builtinId="8" hidden="1"/>
    <cellStyle name="Collegamento ipertestuale" xfId="2087" builtinId="8" hidden="1"/>
    <cellStyle name="Collegamento ipertestuale" xfId="2089" builtinId="8" hidden="1"/>
    <cellStyle name="Collegamento ipertestuale" xfId="2091" builtinId="8" hidden="1"/>
    <cellStyle name="Collegamento ipertestuale" xfId="2093" builtinId="8" hidden="1"/>
    <cellStyle name="Collegamento ipertestuale" xfId="2095" builtinId="8" hidden="1"/>
    <cellStyle name="Collegamento ipertestuale" xfId="2097" builtinId="8" hidden="1"/>
    <cellStyle name="Collegamento ipertestuale" xfId="2099" builtinId="8" hidden="1"/>
    <cellStyle name="Collegamento ipertestuale" xfId="2101" builtinId="8" hidden="1"/>
    <cellStyle name="Collegamento ipertestuale" xfId="2103" builtinId="8" hidden="1"/>
    <cellStyle name="Collegamento ipertestuale" xfId="2105" builtinId="8" hidden="1"/>
    <cellStyle name="Collegamento ipertestuale" xfId="2107" builtinId="8" hidden="1"/>
    <cellStyle name="Collegamento ipertestuale" xfId="2109" builtinId="8" hidden="1"/>
    <cellStyle name="Collegamento ipertestuale" xfId="2111" builtinId="8" hidden="1"/>
    <cellStyle name="Collegamento ipertestuale" xfId="2113" builtinId="8" hidden="1"/>
    <cellStyle name="Collegamento ipertestuale" xfId="2115" builtinId="8" hidden="1"/>
    <cellStyle name="Collegamento ipertestuale" xfId="2117" builtinId="8" hidden="1"/>
    <cellStyle name="Collegamento ipertestuale" xfId="2119" builtinId="8" hidden="1"/>
    <cellStyle name="Collegamento ipertestuale" xfId="2121" builtinId="8" hidden="1"/>
    <cellStyle name="Collegamento ipertestuale" xfId="2123" builtinId="8" hidden="1"/>
    <cellStyle name="Collegamento ipertestuale" xfId="2125" builtinId="8" hidden="1"/>
    <cellStyle name="Collegamento ipertestuale" xfId="2127" builtinId="8" hidden="1"/>
    <cellStyle name="Collegamento ipertestuale" xfId="2129" builtinId="8" hidden="1"/>
    <cellStyle name="Collegamento ipertestuale" xfId="2131" builtinId="8" hidden="1"/>
    <cellStyle name="Collegamento ipertestuale" xfId="2133" builtinId="8" hidden="1"/>
    <cellStyle name="Collegamento ipertestuale" xfId="2135" builtinId="8" hidden="1"/>
    <cellStyle name="Collegamento ipertestuale" xfId="2137" builtinId="8" hidden="1"/>
    <cellStyle name="Collegamento ipertestuale" xfId="2139" builtinId="8" hidden="1"/>
    <cellStyle name="Collegamento ipertestuale" xfId="2141" builtinId="8" hidden="1"/>
    <cellStyle name="Collegamento ipertestuale" xfId="2143" builtinId="8" hidden="1"/>
    <cellStyle name="Collegamento ipertestuale" xfId="2145" builtinId="8" hidden="1"/>
    <cellStyle name="Collegamento ipertestuale" xfId="2147" builtinId="8" hidden="1"/>
    <cellStyle name="Collegamento ipertestuale" xfId="2149" builtinId="8" hidden="1"/>
    <cellStyle name="Collegamento ipertestuale" xfId="2151" builtinId="8" hidden="1"/>
    <cellStyle name="Collegamento ipertestuale" xfId="2153" builtinId="8" hidden="1"/>
    <cellStyle name="Collegamento ipertestuale" xfId="2155" builtinId="8" hidden="1"/>
    <cellStyle name="Collegamento ipertestuale" xfId="2157" builtinId="8" hidden="1"/>
    <cellStyle name="Collegamento ipertestuale" xfId="2159" builtinId="8" hidden="1"/>
    <cellStyle name="Collegamento ipertestuale" xfId="2161" builtinId="8" hidden="1"/>
    <cellStyle name="Collegamento ipertestuale" xfId="2163" builtinId="8" hidden="1"/>
    <cellStyle name="Collegamento ipertestuale" xfId="2165" builtinId="8" hidden="1"/>
    <cellStyle name="Collegamento ipertestuale" xfId="2167" builtinId="8" hidden="1"/>
    <cellStyle name="Collegamento ipertestuale" xfId="2169" builtinId="8" hidden="1"/>
    <cellStyle name="Collegamento ipertestuale" xfId="2171" builtinId="8" hidden="1"/>
    <cellStyle name="Collegamento ipertestuale" xfId="2173" builtinId="8" hidden="1"/>
    <cellStyle name="Collegamento ipertestuale" xfId="2175" builtinId="8" hidden="1"/>
    <cellStyle name="Collegamento ipertestuale" xfId="2177" builtinId="8" hidden="1"/>
    <cellStyle name="Collegamento ipertestuale" xfId="2179" builtinId="8" hidden="1"/>
    <cellStyle name="Collegamento ipertestuale" xfId="2181" builtinId="8" hidden="1"/>
    <cellStyle name="Collegamento ipertestuale" xfId="2183" builtinId="8" hidden="1"/>
    <cellStyle name="Collegamento ipertestuale" xfId="2185" builtinId="8" hidden="1"/>
    <cellStyle name="Collegamento ipertestuale" xfId="2187" builtinId="8" hidden="1"/>
    <cellStyle name="Collegamento ipertestuale" xfId="2189" builtinId="8" hidden="1"/>
    <cellStyle name="Collegamento ipertestuale" xfId="2191" builtinId="8" hidden="1"/>
    <cellStyle name="Collegamento ipertestuale" xfId="2193" builtinId="8" hidden="1"/>
    <cellStyle name="Collegamento ipertestuale" xfId="2195" builtinId="8" hidden="1"/>
    <cellStyle name="Collegamento ipertestuale" xfId="2197" builtinId="8" hidden="1"/>
    <cellStyle name="Collegamento ipertestuale" xfId="2199" builtinId="8" hidden="1"/>
    <cellStyle name="Collegamento ipertestuale" xfId="2201" builtinId="8" hidden="1"/>
    <cellStyle name="Collegamento ipertestuale" xfId="2203" builtinId="8" hidden="1"/>
    <cellStyle name="Collegamento ipertestuale" xfId="2205" builtinId="8" hidden="1"/>
    <cellStyle name="Collegamento ipertestuale" xfId="2207" builtinId="8" hidden="1"/>
    <cellStyle name="Collegamento ipertestuale" xfId="2209" builtinId="8" hidden="1"/>
    <cellStyle name="Collegamento ipertestuale" xfId="2211" builtinId="8" hidden="1"/>
    <cellStyle name="Collegamento ipertestuale" xfId="2213" builtinId="8" hidden="1"/>
    <cellStyle name="Collegamento ipertestuale" xfId="2215" builtinId="8" hidden="1"/>
    <cellStyle name="Collegamento ipertestuale" xfId="2217" builtinId="8" hidden="1"/>
    <cellStyle name="Collegamento ipertestuale" xfId="2219" builtinId="8" hidden="1"/>
    <cellStyle name="Collegamento ipertestuale" xfId="2221" builtinId="8" hidden="1"/>
    <cellStyle name="Collegamento ipertestuale" xfId="2223" builtinId="8" hidden="1"/>
    <cellStyle name="Collegamento ipertestuale" xfId="2225" builtinId="8" hidden="1"/>
    <cellStyle name="Collegamento ipertestuale" xfId="2227" builtinId="8" hidden="1"/>
    <cellStyle name="Collegamento ipertestuale" xfId="2229" builtinId="8" hidden="1"/>
    <cellStyle name="Collegamento ipertestuale" xfId="2231" builtinId="8" hidden="1"/>
    <cellStyle name="Collegamento ipertestuale" xfId="2233" builtinId="8" hidden="1"/>
    <cellStyle name="Collegamento ipertestuale" xfId="2235" builtinId="8" hidden="1"/>
    <cellStyle name="Collegamento ipertestuale" xfId="2237" builtinId="8" hidden="1"/>
    <cellStyle name="Collegamento ipertestuale" xfId="2239" builtinId="8" hidden="1"/>
    <cellStyle name="Collegamento ipertestuale" xfId="2241" builtinId="8" hidden="1"/>
    <cellStyle name="Collegamento ipertestuale" xfId="2243" builtinId="8" hidden="1"/>
    <cellStyle name="Collegamento ipertestuale" xfId="2245" builtinId="8" hidden="1"/>
    <cellStyle name="Collegamento ipertestuale" xfId="2247" builtinId="8" hidden="1"/>
    <cellStyle name="Collegamento ipertestuale" xfId="2249" builtinId="8" hidden="1"/>
    <cellStyle name="Collegamento ipertestuale" xfId="2251" builtinId="8" hidden="1"/>
    <cellStyle name="Collegamento ipertestuale" xfId="2253" builtinId="8" hidden="1"/>
    <cellStyle name="Collegamento ipertestuale" xfId="2255" builtinId="8" hidden="1"/>
    <cellStyle name="Collegamento ipertestuale" xfId="2257" builtinId="8" hidden="1"/>
    <cellStyle name="Collegamento ipertestuale" xfId="2259" builtinId="8" hidden="1"/>
    <cellStyle name="Collegamento ipertestuale" xfId="2261" builtinId="8" hidden="1"/>
    <cellStyle name="Collegamento ipertestuale" xfId="2263" builtinId="8" hidden="1"/>
    <cellStyle name="Collegamento ipertestuale" xfId="2265" builtinId="8" hidden="1"/>
    <cellStyle name="Collegamento ipertestuale" xfId="2267" builtinId="8" hidden="1"/>
    <cellStyle name="Collegamento ipertestuale" xfId="2269" builtinId="8" hidden="1"/>
    <cellStyle name="Collegamento ipertestuale" xfId="2271" builtinId="8" hidden="1"/>
    <cellStyle name="Collegamento ipertestuale" xfId="2273" builtinId="8" hidden="1"/>
    <cellStyle name="Collegamento ipertestuale" xfId="2275" builtinId="8" hidden="1"/>
    <cellStyle name="Collegamento ipertestuale" xfId="2277" builtinId="8" hidden="1"/>
    <cellStyle name="Collegamento ipertestuale" xfId="2279" builtinId="8" hidden="1"/>
    <cellStyle name="Collegamento ipertestuale" xfId="2281" builtinId="8" hidden="1"/>
    <cellStyle name="Collegamento ipertestuale" xfId="2283" builtinId="8" hidden="1"/>
    <cellStyle name="Collegamento ipertestuale" xfId="2285" builtinId="8" hidden="1"/>
    <cellStyle name="Collegamento ipertestuale" xfId="2287" builtinId="8" hidden="1"/>
    <cellStyle name="Collegamento ipertestuale" xfId="2289" builtinId="8" hidden="1"/>
    <cellStyle name="Collegamento ipertestuale" xfId="2291" builtinId="8" hidden="1"/>
    <cellStyle name="Collegamento ipertestuale" xfId="2293" builtinId="8" hidden="1"/>
    <cellStyle name="Collegamento ipertestuale" xfId="2295" builtinId="8" hidden="1"/>
    <cellStyle name="Collegamento ipertestuale" xfId="2297" builtinId="8" hidden="1"/>
    <cellStyle name="Collegamento ipertestuale" xfId="2299" builtinId="8" hidden="1"/>
    <cellStyle name="Collegamento ipertestuale" xfId="2301" builtinId="8" hidden="1"/>
    <cellStyle name="Collegamento ipertestuale" xfId="2303" builtinId="8" hidden="1"/>
    <cellStyle name="Collegamento ipertestuale" xfId="2305" builtinId="8" hidden="1"/>
    <cellStyle name="Collegamento ipertestuale" xfId="2307" builtinId="8" hidden="1"/>
    <cellStyle name="Collegamento ipertestuale" xfId="2309" builtinId="8" hidden="1"/>
    <cellStyle name="Collegamento ipertestuale" xfId="2311" builtinId="8" hidden="1"/>
    <cellStyle name="Collegamento ipertestuale" xfId="2313" builtinId="8" hidden="1"/>
    <cellStyle name="Collegamento ipertestuale" xfId="2315" builtinId="8" hidden="1"/>
    <cellStyle name="Collegamento ipertestuale" xfId="2317" builtinId="8" hidden="1"/>
    <cellStyle name="Collegamento ipertestuale" xfId="2319" builtinId="8" hidden="1"/>
    <cellStyle name="Collegamento ipertestuale" xfId="2321" builtinId="8" hidden="1"/>
    <cellStyle name="Collegamento ipertestuale" xfId="2323" builtinId="8" hidden="1"/>
    <cellStyle name="Collegamento ipertestuale" xfId="2325" builtinId="8" hidden="1"/>
    <cellStyle name="Collegamento ipertestuale" xfId="2327" builtinId="8" hidden="1"/>
    <cellStyle name="Collegamento ipertestuale" xfId="2329" builtinId="8" hidden="1"/>
    <cellStyle name="Collegamento ipertestuale" xfId="2331" builtinId="8" hidden="1"/>
    <cellStyle name="Collegamento ipertestuale" xfId="2333" builtinId="8" hidden="1"/>
    <cellStyle name="Collegamento ipertestuale" xfId="2335" builtinId="8" hidden="1"/>
    <cellStyle name="Collegamento ipertestuale" xfId="2337" builtinId="8" hidden="1"/>
    <cellStyle name="Collegamento ipertestuale" xfId="2339" builtinId="8" hidden="1"/>
    <cellStyle name="Collegamento ipertestuale" xfId="2341" builtinId="8" hidden="1"/>
    <cellStyle name="Collegamento ipertestuale" xfId="2343" builtinId="8" hidden="1"/>
    <cellStyle name="Collegamento ipertestuale" xfId="2345" builtinId="8" hidden="1"/>
    <cellStyle name="Collegamento ipertestuale" xfId="2347" builtinId="8" hidden="1"/>
    <cellStyle name="Collegamento ipertestuale" xfId="2349" builtinId="8" hidden="1"/>
    <cellStyle name="Collegamento ipertestuale" xfId="2351" builtinId="8" hidden="1"/>
    <cellStyle name="Collegamento ipertestuale" xfId="2353" builtinId="8" hidden="1"/>
    <cellStyle name="Collegamento ipertestuale" xfId="2355" builtinId="8" hidden="1"/>
    <cellStyle name="Collegamento ipertestuale" xfId="2357" builtinId="8" hidden="1"/>
    <cellStyle name="Collegamento ipertestuale" xfId="2359" builtinId="8" hidden="1"/>
    <cellStyle name="Collegamento ipertestuale" xfId="2361" builtinId="8" hidden="1"/>
    <cellStyle name="Collegamento ipertestuale" xfId="2363" builtinId="8" hidden="1"/>
    <cellStyle name="Collegamento ipertestuale" xfId="2365" builtinId="8" hidden="1"/>
    <cellStyle name="Collegamento ipertestuale" xfId="2367" builtinId="8" hidden="1"/>
    <cellStyle name="Collegamento ipertestuale" xfId="2369" builtinId="8" hidden="1"/>
    <cellStyle name="Collegamento ipertestuale" xfId="2371" builtinId="8" hidden="1"/>
    <cellStyle name="Collegamento ipertestuale" xfId="2373" builtinId="8" hidden="1"/>
    <cellStyle name="Collegamento ipertestuale" xfId="2375" builtinId="8" hidden="1"/>
    <cellStyle name="Collegamento ipertestuale" xfId="2377" builtinId="8" hidden="1"/>
    <cellStyle name="Collegamento ipertestuale" xfId="2379" builtinId="8" hidden="1"/>
    <cellStyle name="Collegamento ipertestuale" xfId="2381" builtinId="8" hidden="1"/>
    <cellStyle name="Collegamento ipertestuale" xfId="2383" builtinId="8" hidden="1"/>
    <cellStyle name="Collegamento ipertestuale" xfId="2385" builtinId="8" hidden="1"/>
    <cellStyle name="Collegamento ipertestuale" xfId="2387" builtinId="8" hidden="1"/>
    <cellStyle name="Collegamento ipertestuale" xfId="2389" builtinId="8" hidden="1"/>
    <cellStyle name="Collegamento ipertestuale" xfId="2391" builtinId="8" hidden="1"/>
    <cellStyle name="Collegamento ipertestuale" xfId="2393" builtinId="8" hidden="1"/>
    <cellStyle name="Collegamento ipertestuale" xfId="2395" builtinId="8" hidden="1"/>
    <cellStyle name="Collegamento ipertestuale" xfId="2397" builtinId="8" hidden="1"/>
    <cellStyle name="Collegamento ipertestuale" xfId="2399" builtinId="8" hidden="1"/>
    <cellStyle name="Collegamento ipertestuale" xfId="2401" builtinId="8" hidden="1"/>
    <cellStyle name="Collegamento ipertestuale" xfId="2403" builtinId="8" hidden="1"/>
    <cellStyle name="Collegamento ipertestuale" xfId="2405" builtinId="8" hidden="1"/>
    <cellStyle name="Collegamento ipertestuale" xfId="2407" builtinId="8" hidden="1"/>
    <cellStyle name="Collegamento ipertestuale" xfId="2409" builtinId="8" hidden="1"/>
    <cellStyle name="Collegamento ipertestuale" xfId="2411" builtinId="8" hidden="1"/>
    <cellStyle name="Collegamento ipertestuale" xfId="2413" builtinId="8" hidden="1"/>
    <cellStyle name="Collegamento ipertestuale" xfId="2415" builtinId="8" hidden="1"/>
    <cellStyle name="Collegamento ipertestuale" xfId="2417" builtinId="8" hidden="1"/>
    <cellStyle name="Collegamento ipertestuale" xfId="2419" builtinId="8" hidden="1"/>
    <cellStyle name="Collegamento ipertestuale" xfId="2421" builtinId="8" hidden="1"/>
    <cellStyle name="Collegamento ipertestuale" xfId="2423" builtinId="8" hidden="1"/>
    <cellStyle name="Collegamento ipertestuale" xfId="2425" builtinId="8" hidden="1"/>
    <cellStyle name="Collegamento ipertestuale" xfId="2427" builtinId="8" hidden="1"/>
    <cellStyle name="Collegamento ipertestuale" xfId="2429" builtinId="8" hidden="1"/>
    <cellStyle name="Collegamento ipertestuale" xfId="2431" builtinId="8" hidden="1"/>
    <cellStyle name="Collegamento ipertestuale" xfId="2433" builtinId="8" hidden="1"/>
    <cellStyle name="Collegamento ipertestuale" xfId="2435" builtinId="8" hidden="1"/>
    <cellStyle name="Collegamento ipertestuale" xfId="2437" builtinId="8" hidden="1"/>
    <cellStyle name="Collegamento ipertestuale" xfId="2439" builtinId="8" hidden="1"/>
    <cellStyle name="Collegamento ipertestuale" xfId="2441" builtinId="8" hidden="1"/>
    <cellStyle name="Collegamento ipertestuale" xfId="2443" builtinId="8" hidden="1"/>
    <cellStyle name="Collegamento ipertestuale" xfId="2445" builtinId="8" hidden="1"/>
    <cellStyle name="Collegamento ipertestuale" xfId="2447" builtinId="8" hidden="1"/>
    <cellStyle name="Collegamento ipertestuale" xfId="2449" builtinId="8" hidden="1"/>
    <cellStyle name="Collegamento ipertestuale" xfId="2451" builtinId="8" hidden="1"/>
    <cellStyle name="Collegamento ipertestuale" xfId="2453" builtinId="8" hidden="1"/>
    <cellStyle name="Collegamento ipertestuale" xfId="2455" builtinId="8" hidden="1"/>
    <cellStyle name="Collegamento ipertestuale" xfId="2457" builtinId="8" hidden="1"/>
    <cellStyle name="Collegamento ipertestuale" xfId="2459" builtinId="8" hidden="1"/>
    <cellStyle name="Collegamento ipertestuale" xfId="2461" builtinId="8" hidden="1"/>
    <cellStyle name="Collegamento ipertestuale" xfId="2463" builtinId="8" hidden="1"/>
    <cellStyle name="Collegamento ipertestuale" xfId="2465" builtinId="8" hidden="1"/>
    <cellStyle name="Collegamento ipertestuale" xfId="2467" builtinId="8" hidden="1"/>
    <cellStyle name="Collegamento ipertestuale" xfId="2469" builtinId="8" hidden="1"/>
    <cellStyle name="Collegamento ipertestuale" xfId="2471" builtinId="8" hidden="1"/>
    <cellStyle name="Collegamento ipertestuale" xfId="2473" builtinId="8" hidden="1"/>
    <cellStyle name="Collegamento ipertestuale" xfId="2475" builtinId="8" hidden="1"/>
    <cellStyle name="Collegamento ipertestuale" xfId="2477" builtinId="8" hidden="1"/>
    <cellStyle name="Collegamento ipertestuale" xfId="2479" builtinId="8" hidden="1"/>
    <cellStyle name="Collegamento ipertestuale" xfId="2481" builtinId="8" hidden="1"/>
    <cellStyle name="Collegamento ipertestuale" xfId="2483" builtinId="8" hidden="1"/>
    <cellStyle name="Collegamento ipertestuale" xfId="2485" builtinId="8" hidden="1"/>
    <cellStyle name="Collegamento ipertestuale" xfId="2487" builtinId="8" hidden="1"/>
    <cellStyle name="Collegamento ipertestuale" xfId="2489" builtinId="8" hidden="1"/>
    <cellStyle name="Collegamento ipertestuale" xfId="2491" builtinId="8" hidden="1"/>
    <cellStyle name="Collegamento ipertestuale" xfId="2493" builtinId="8" hidden="1"/>
    <cellStyle name="Collegamento ipertestuale" xfId="2495" builtinId="8" hidden="1"/>
    <cellStyle name="Collegamento ipertestuale" xfId="2497" builtinId="8" hidden="1"/>
    <cellStyle name="Collegamento ipertestuale" xfId="2499" builtinId="8" hidden="1"/>
    <cellStyle name="Collegamento ipertestuale" xfId="2501" builtinId="8" hidden="1"/>
    <cellStyle name="Collegamento ipertestuale" xfId="2503" builtinId="8" hidden="1"/>
    <cellStyle name="Collegamento ipertestuale" xfId="2505" builtinId="8" hidden="1"/>
    <cellStyle name="Collegamento ipertestuale" xfId="2507" builtinId="8" hidden="1"/>
    <cellStyle name="Collegamento ipertestuale" xfId="2509" builtinId="8" hidden="1"/>
    <cellStyle name="Collegamento ipertestuale" xfId="2511" builtinId="8" hidden="1"/>
    <cellStyle name="Collegamento ipertestuale" xfId="2513" builtinId="8" hidden="1"/>
    <cellStyle name="Collegamento ipertestuale" xfId="2515" builtinId="8" hidden="1"/>
    <cellStyle name="Collegamento ipertestuale" xfId="2517" builtinId="8" hidden="1"/>
    <cellStyle name="Collegamento ipertestuale" xfId="2519" builtinId="8" hidden="1"/>
    <cellStyle name="Collegamento ipertestuale" xfId="2521" builtinId="8" hidden="1"/>
    <cellStyle name="Collegamento ipertestuale" xfId="2523" builtinId="8" hidden="1"/>
    <cellStyle name="Collegamento ipertestuale" xfId="2525" builtinId="8" hidden="1"/>
    <cellStyle name="Collegamento ipertestuale" xfId="2527" builtinId="8" hidden="1"/>
    <cellStyle name="Collegamento ipertestuale" xfId="2529" builtinId="8" hidden="1"/>
    <cellStyle name="Collegamento ipertestuale" xfId="2531" builtinId="8" hidden="1"/>
    <cellStyle name="Collegamento ipertestuale" xfId="2533" builtinId="8" hidden="1"/>
    <cellStyle name="Collegamento ipertestuale" xfId="2535" builtinId="8" hidden="1"/>
    <cellStyle name="Collegamento ipertestuale" xfId="2537" builtinId="8" hidden="1"/>
    <cellStyle name="Collegamento ipertestuale" xfId="2539" builtinId="8" hidden="1"/>
    <cellStyle name="Collegamento ipertestuale" xfId="2541" builtinId="8" hidden="1"/>
    <cellStyle name="Collegamento ipertestuale" xfId="2543" builtinId="8" hidden="1"/>
    <cellStyle name="Collegamento ipertestuale" xfId="2545" builtinId="8" hidden="1"/>
    <cellStyle name="Collegamento ipertestuale" xfId="2547" builtinId="8" hidden="1"/>
    <cellStyle name="Collegamento ipertestuale" xfId="2549" builtinId="8" hidden="1"/>
    <cellStyle name="Collegamento ipertestuale" xfId="2551" builtinId="8" hidden="1"/>
    <cellStyle name="Collegamento ipertestuale" xfId="2553" builtinId="8" hidden="1"/>
    <cellStyle name="Collegamento ipertestuale" xfId="2555" builtinId="8" hidden="1"/>
    <cellStyle name="Collegamento ipertestuale" xfId="2557" builtinId="8" hidden="1"/>
    <cellStyle name="Collegamento ipertestuale" xfId="2559" builtinId="8" hidden="1"/>
    <cellStyle name="Collegamento ipertestuale" xfId="2561" builtinId="8" hidden="1"/>
    <cellStyle name="Collegamento ipertestuale" xfId="2563" builtinId="8" hidden="1"/>
    <cellStyle name="Collegamento ipertestuale" xfId="2565" builtinId="8" hidden="1"/>
    <cellStyle name="Collegamento ipertestuale" xfId="2567" builtinId="8" hidden="1"/>
    <cellStyle name="Collegamento ipertestuale" xfId="2569" builtinId="8" hidden="1"/>
    <cellStyle name="Collegamento ipertestuale" xfId="2571" builtinId="8" hidden="1"/>
    <cellStyle name="Collegamento ipertestuale" xfId="2573" builtinId="8" hidden="1"/>
    <cellStyle name="Collegamento ipertestuale" xfId="2575" builtinId="8" hidden="1"/>
    <cellStyle name="Collegamento ipertestuale" xfId="2577" builtinId="8" hidden="1"/>
    <cellStyle name="Collegamento ipertestuale" xfId="2579" builtinId="8" hidden="1"/>
    <cellStyle name="Collegamento ipertestuale" xfId="2581" builtinId="8" hidden="1"/>
    <cellStyle name="Collegamento ipertestuale" xfId="2583" builtinId="8" hidden="1"/>
    <cellStyle name="Collegamento ipertestuale" xfId="2585" builtinId="8" hidden="1"/>
    <cellStyle name="Collegamento ipertestuale" xfId="2587" builtinId="8" hidden="1"/>
    <cellStyle name="Collegamento ipertestuale" xfId="2589" builtinId="8" hidden="1"/>
    <cellStyle name="Collegamento ipertestuale" xfId="2591" builtinId="8" hidden="1"/>
    <cellStyle name="Collegamento ipertestuale" xfId="2593" builtinId="8" hidden="1"/>
    <cellStyle name="Collegamento ipertestuale" xfId="2595" builtinId="8" hidden="1"/>
    <cellStyle name="Collegamento ipertestuale" xfId="2597" builtinId="8" hidden="1"/>
    <cellStyle name="Collegamento ipertestuale" xfId="2599" builtinId="8" hidden="1"/>
    <cellStyle name="Collegamento ipertestuale" xfId="2601" builtinId="8" hidden="1"/>
    <cellStyle name="Collegamento ipertestuale" xfId="2603" builtinId="8" hidden="1"/>
    <cellStyle name="Collegamento ipertestuale" xfId="2605" builtinId="8" hidden="1"/>
    <cellStyle name="Collegamento ipertestuale" xfId="2607" builtinId="8" hidden="1"/>
    <cellStyle name="Collegamento ipertestuale" xfId="2609" builtinId="8" hidden="1"/>
    <cellStyle name="Collegamento ipertestuale" xfId="2611" builtinId="8" hidden="1"/>
    <cellStyle name="Collegamento ipertestuale" xfId="2613" builtinId="8" hidden="1"/>
    <cellStyle name="Collegamento ipertestuale" xfId="2615" builtinId="8" hidden="1"/>
    <cellStyle name="Collegamento ipertestuale" xfId="2617" builtinId="8" hidden="1"/>
    <cellStyle name="Collegamento ipertestuale" xfId="2619" builtinId="8" hidden="1"/>
    <cellStyle name="Collegamento ipertestuale" xfId="2621" builtinId="8" hidden="1"/>
    <cellStyle name="Collegamento ipertestuale" xfId="2623" builtinId="8" hidden="1"/>
    <cellStyle name="Collegamento ipertestuale" xfId="2625" builtinId="8" hidden="1"/>
    <cellStyle name="Collegamento ipertestuale" xfId="2627" builtinId="8" hidden="1"/>
    <cellStyle name="Collegamento ipertestuale" xfId="2629" builtinId="8" hidden="1"/>
    <cellStyle name="Collegamento ipertestuale" xfId="2631" builtinId="8" hidden="1"/>
    <cellStyle name="Collegamento ipertestuale" xfId="2633" builtinId="8" hidden="1"/>
    <cellStyle name="Collegamento ipertestuale" xfId="2635" builtinId="8" hidden="1"/>
    <cellStyle name="Collegamento ipertestuale" xfId="2637" builtinId="8" hidden="1"/>
    <cellStyle name="Collegamento ipertestuale" xfId="2639" builtinId="8" hidden="1"/>
    <cellStyle name="Collegamento ipertestuale" xfId="2641" builtinId="8" hidden="1"/>
    <cellStyle name="Collegamento ipertestuale" xfId="2643" builtinId="8" hidden="1"/>
    <cellStyle name="Collegamento ipertestuale" xfId="2645" builtinId="8" hidden="1"/>
    <cellStyle name="Collegamento ipertestuale" xfId="2647" builtinId="8" hidden="1"/>
    <cellStyle name="Collegamento ipertestuale" xfId="2649" builtinId="8" hidden="1"/>
    <cellStyle name="Collegamento ipertestuale" xfId="2651" builtinId="8" hidden="1"/>
    <cellStyle name="Collegamento ipertestuale" xfId="2653" builtinId="8" hidden="1"/>
    <cellStyle name="Collegamento ipertestuale" xfId="2655" builtinId="8" hidden="1"/>
    <cellStyle name="Collegamento ipertestuale" xfId="2657" builtinId="8" hidden="1"/>
    <cellStyle name="Collegamento ipertestuale" xfId="2659" builtinId="8" hidden="1"/>
    <cellStyle name="Collegamento ipertestuale" xfId="2661" builtinId="8" hidden="1"/>
    <cellStyle name="Collegamento ipertestuale" xfId="2663" builtinId="8" hidden="1"/>
    <cellStyle name="Collegamento ipertestuale" xfId="2665" builtinId="8" hidden="1"/>
    <cellStyle name="Collegamento ipertestuale" xfId="2667" builtinId="8" hidden="1"/>
    <cellStyle name="Collegamento ipertestuale" xfId="2669" builtinId="8" hidden="1"/>
    <cellStyle name="Collegamento ipertestuale" xfId="2671" builtinId="8" hidden="1"/>
    <cellStyle name="Collegamento ipertestuale" xfId="2673" builtinId="8" hidden="1"/>
    <cellStyle name="Collegamento ipertestuale" xfId="2675" builtinId="8" hidden="1"/>
    <cellStyle name="Collegamento ipertestuale" xfId="2677" builtinId="8" hidden="1"/>
    <cellStyle name="Collegamento ipertestuale" xfId="2679" builtinId="8" hidden="1"/>
    <cellStyle name="Collegamento ipertestuale" xfId="2681" builtinId="8" hidden="1"/>
    <cellStyle name="Collegamento ipertestuale" xfId="2683" builtinId="8" hidden="1"/>
    <cellStyle name="Collegamento ipertestuale" xfId="2685" builtinId="8" hidden="1"/>
    <cellStyle name="Collegamento ipertestuale" xfId="2687" builtinId="8" hidden="1"/>
    <cellStyle name="Collegamento ipertestuale" xfId="2689" builtinId="8" hidden="1"/>
    <cellStyle name="Collegamento ipertestuale" xfId="2691" builtinId="8" hidden="1"/>
    <cellStyle name="Collegamento ipertestuale" xfId="2693" builtinId="8" hidden="1"/>
    <cellStyle name="Collegamento ipertestuale" xfId="2695" builtinId="8" hidden="1"/>
    <cellStyle name="Collegamento ipertestuale" xfId="2697" builtinId="8" hidden="1"/>
    <cellStyle name="Collegamento ipertestuale" xfId="2699" builtinId="8" hidden="1"/>
    <cellStyle name="Collegamento ipertestuale" xfId="2701" builtinId="8" hidden="1"/>
    <cellStyle name="Collegamento ipertestuale" xfId="2703" builtinId="8" hidden="1"/>
    <cellStyle name="Collegamento ipertestuale" xfId="2705" builtinId="8" hidden="1"/>
    <cellStyle name="Collegamento ipertestuale" xfId="2707" builtinId="8" hidden="1"/>
    <cellStyle name="Collegamento ipertestuale" xfId="2709" builtinId="8" hidden="1"/>
    <cellStyle name="Collegamento ipertestuale" xfId="2711" builtinId="8" hidden="1"/>
    <cellStyle name="Collegamento ipertestuale" xfId="2713" builtinId="8" hidden="1"/>
    <cellStyle name="Collegamento ipertestuale" xfId="2715" builtinId="8" hidden="1"/>
    <cellStyle name="Collegamento ipertestuale" xfId="2717" builtinId="8" hidden="1"/>
    <cellStyle name="Collegamento ipertestuale" xfId="2719" builtinId="8" hidden="1"/>
    <cellStyle name="Collegamento ipertestuale" xfId="2721" builtinId="8" hidden="1"/>
    <cellStyle name="Collegamento ipertestuale" xfId="2723" builtinId="8" hidden="1"/>
    <cellStyle name="Collegamento ipertestuale" xfId="2725" builtinId="8" hidden="1"/>
    <cellStyle name="Collegamento ipertestuale" xfId="2727" builtinId="8" hidden="1"/>
    <cellStyle name="Collegamento ipertestuale" xfId="2729" builtinId="8" hidden="1"/>
    <cellStyle name="Collegamento ipertestuale" xfId="2731" builtinId="8" hidden="1"/>
    <cellStyle name="Collegamento ipertestuale" xfId="2733" builtinId="8" hidden="1"/>
    <cellStyle name="Collegamento ipertestuale" xfId="2735" builtinId="8" hidden="1"/>
    <cellStyle name="Collegamento ipertestuale" xfId="2737" builtinId="8" hidden="1"/>
    <cellStyle name="Collegamento ipertestuale" xfId="2739" builtinId="8" hidden="1"/>
    <cellStyle name="Collegamento ipertestuale" xfId="2741" builtinId="8" hidden="1"/>
    <cellStyle name="Collegamento ipertestuale" xfId="2743" builtinId="8" hidden="1"/>
    <cellStyle name="Collegamento ipertestuale" xfId="2745" builtinId="8" hidden="1"/>
    <cellStyle name="Collegamento ipertestuale" xfId="2747" builtinId="8" hidden="1"/>
    <cellStyle name="Collegamento ipertestuale" xfId="2749" builtinId="8" hidden="1"/>
    <cellStyle name="Collegamento ipertestuale" xfId="2751" builtinId="8" hidden="1"/>
    <cellStyle name="Collegamento ipertestuale" xfId="2753" builtinId="8" hidden="1"/>
    <cellStyle name="Collegamento ipertestuale" xfId="2755" builtinId="8" hidden="1"/>
    <cellStyle name="Collegamento ipertestuale" xfId="2757" builtinId="8" hidden="1"/>
    <cellStyle name="Collegamento ipertestuale" xfId="2759" builtinId="8" hidden="1"/>
    <cellStyle name="Collegamento ipertestuale" xfId="2761" builtinId="8" hidden="1"/>
    <cellStyle name="Collegamento ipertestuale" xfId="2763" builtinId="8" hidden="1"/>
    <cellStyle name="Collegamento ipertestuale" xfId="2765" builtinId="8" hidden="1"/>
    <cellStyle name="Collegamento ipertestuale" xfId="2767" builtinId="8" hidden="1"/>
    <cellStyle name="Collegamento ipertestuale" xfId="2769" builtinId="8" hidden="1"/>
    <cellStyle name="Collegamento ipertestuale" xfId="2771" builtinId="8" hidden="1"/>
    <cellStyle name="Collegamento ipertestuale" xfId="2773" builtinId="8" hidden="1"/>
    <cellStyle name="Collegamento ipertestuale" xfId="2775" builtinId="8" hidden="1"/>
    <cellStyle name="Collegamento ipertestuale" xfId="2777" builtinId="8" hidden="1"/>
    <cellStyle name="Collegamento ipertestuale" xfId="2779" builtinId="8" hidden="1"/>
    <cellStyle name="Collegamento ipertestuale" xfId="2781" builtinId="8" hidden="1"/>
    <cellStyle name="Collegamento ipertestuale" xfId="2783" builtinId="8" hidden="1"/>
    <cellStyle name="Collegamento ipertestuale" xfId="2785" builtinId="8" hidden="1"/>
    <cellStyle name="Collegamento ipertestuale" xfId="2787" builtinId="8" hidden="1"/>
    <cellStyle name="Collegamento ipertestuale" xfId="2789" builtinId="8" hidden="1"/>
    <cellStyle name="Collegamento ipertestuale" xfId="2791" builtinId="8" hidden="1"/>
    <cellStyle name="Collegamento ipertestuale" xfId="2793" builtinId="8" hidden="1"/>
    <cellStyle name="Collegamento ipertestuale" xfId="2795" builtinId="8" hidden="1"/>
    <cellStyle name="Collegamento ipertestuale" xfId="2797" builtinId="8" hidden="1"/>
    <cellStyle name="Collegamento ipertestuale" xfId="2799" builtinId="8" hidden="1"/>
    <cellStyle name="Collegamento ipertestuale" xfId="2801" builtinId="8" hidden="1"/>
    <cellStyle name="Collegamento ipertestuale" xfId="2803" builtinId="8" hidden="1"/>
    <cellStyle name="Collegamento ipertestuale" xfId="2805" builtinId="8" hidden="1"/>
    <cellStyle name="Collegamento ipertestuale" xfId="2807" builtinId="8" hidden="1"/>
    <cellStyle name="Collegamento ipertestuale" xfId="2809" builtinId="8" hidden="1"/>
    <cellStyle name="Collegamento ipertestuale" xfId="2811" builtinId="8" hidden="1"/>
    <cellStyle name="Collegamento ipertestuale" xfId="2813" builtinId="8" hidden="1"/>
    <cellStyle name="Collegamento ipertestuale" xfId="2815" builtinId="8" hidden="1"/>
    <cellStyle name="Collegamento ipertestuale" xfId="2817" builtinId="8" hidden="1"/>
    <cellStyle name="Collegamento ipertestuale" xfId="2819" builtinId="8" hidden="1"/>
    <cellStyle name="Collegamento ipertestuale" xfId="2821" builtinId="8" hidden="1"/>
    <cellStyle name="Collegamento ipertestuale" xfId="2823" builtinId="8" hidden="1"/>
    <cellStyle name="Collegamento ipertestuale" xfId="2825" builtinId="8" hidden="1"/>
    <cellStyle name="Collegamento ipertestuale" xfId="2827" builtinId="8" hidden="1"/>
    <cellStyle name="Collegamento ipertestuale" xfId="2829" builtinId="8" hidden="1"/>
    <cellStyle name="Collegamento ipertestuale" xfId="2831" builtinId="8" hidden="1"/>
    <cellStyle name="Collegamento ipertestuale" xfId="2833" builtinId="8" hidden="1"/>
    <cellStyle name="Collegamento ipertestuale" xfId="2835" builtinId="8" hidden="1"/>
    <cellStyle name="Collegamento ipertestuale" xfId="2837" builtinId="8" hidden="1"/>
    <cellStyle name="Collegamento ipertestuale" xfId="2839" builtinId="8" hidden="1"/>
    <cellStyle name="Collegamento ipertestuale" xfId="2841" builtinId="8" hidden="1"/>
    <cellStyle name="Collegamento ipertestuale" xfId="2843" builtinId="8" hidden="1"/>
    <cellStyle name="Collegamento ipertestuale" xfId="2845" builtinId="8" hidden="1"/>
    <cellStyle name="Collegamento ipertestuale" xfId="2847" builtinId="8" hidden="1"/>
    <cellStyle name="Collegamento ipertestuale" xfId="2849" builtinId="8" hidden="1"/>
    <cellStyle name="Collegamento ipertestuale" xfId="2851" builtinId="8" hidden="1"/>
    <cellStyle name="Collegamento ipertestuale" xfId="2853" builtinId="8" hidden="1"/>
    <cellStyle name="Collegamento ipertestuale" xfId="2855" builtinId="8" hidden="1"/>
    <cellStyle name="Collegamento ipertestuale" xfId="2857" builtinId="8" hidden="1"/>
    <cellStyle name="Collegamento ipertestuale" xfId="2859" builtinId="8" hidden="1"/>
    <cellStyle name="Collegamento ipertestuale" xfId="2861" builtinId="8" hidden="1"/>
    <cellStyle name="Collegamento ipertestuale" xfId="2863" builtinId="8" hidden="1"/>
    <cellStyle name="Collegamento ipertestuale" xfId="2865" builtinId="8" hidden="1"/>
    <cellStyle name="Collegamento ipertestuale" xfId="2867" builtinId="8" hidden="1"/>
    <cellStyle name="Collegamento ipertestuale" xfId="2869" builtinId="8" hidden="1"/>
    <cellStyle name="Collegamento ipertestuale" xfId="2871" builtinId="8" hidden="1"/>
    <cellStyle name="Collegamento ipertestuale" xfId="2873" builtinId="8" hidden="1"/>
    <cellStyle name="Collegamento ipertestuale" xfId="2875" builtinId="8" hidden="1"/>
    <cellStyle name="Collegamento ipertestuale" xfId="2877" builtinId="8" hidden="1"/>
    <cellStyle name="Collegamento ipertestuale" xfId="2879" builtinId="8" hidden="1"/>
    <cellStyle name="Collegamento ipertestuale" xfId="2881" builtinId="8" hidden="1"/>
    <cellStyle name="Collegamento ipertestuale" xfId="2883" builtinId="8" hidden="1"/>
    <cellStyle name="Collegamento ipertestuale" xfId="2885" builtinId="8" hidden="1"/>
    <cellStyle name="Collegamento ipertestuale" xfId="2887" builtinId="8" hidden="1"/>
    <cellStyle name="Collegamento ipertestuale" xfId="2889" builtinId="8" hidden="1"/>
    <cellStyle name="Collegamento ipertestuale" xfId="2891" builtinId="8" hidden="1"/>
    <cellStyle name="Collegamento ipertestuale" xfId="2893" builtinId="8" hidden="1"/>
    <cellStyle name="Collegamento ipertestuale" xfId="2895" builtinId="8" hidden="1"/>
    <cellStyle name="Collegamento ipertestuale" xfId="2897" builtinId="8" hidden="1"/>
    <cellStyle name="Collegamento ipertestuale" xfId="2899" builtinId="8" hidden="1"/>
    <cellStyle name="Collegamento ipertestuale" xfId="2901" builtinId="8" hidden="1"/>
    <cellStyle name="Collegamento ipertestuale" xfId="2903" builtinId="8" hidden="1"/>
    <cellStyle name="Collegamento ipertestuale" xfId="2905" builtinId="8" hidden="1"/>
    <cellStyle name="Collegamento ipertestuale" xfId="2907" builtinId="8" hidden="1"/>
    <cellStyle name="Collegamento ipertestuale" xfId="2909" builtinId="8" hidden="1"/>
    <cellStyle name="Collegamento ipertestuale" xfId="2911" builtinId="8" hidden="1"/>
    <cellStyle name="Collegamento ipertestuale" xfId="2913" builtinId="8" hidden="1"/>
    <cellStyle name="Collegamento ipertestuale" xfId="2915" builtinId="8" hidden="1"/>
    <cellStyle name="Collegamento ipertestuale" xfId="2917" builtinId="8" hidden="1"/>
    <cellStyle name="Collegamento ipertestuale" xfId="2919" builtinId="8" hidden="1"/>
    <cellStyle name="Collegamento ipertestuale" xfId="2921" builtinId="8" hidden="1"/>
    <cellStyle name="Collegamento ipertestuale" xfId="2923" builtinId="8" hidden="1"/>
    <cellStyle name="Collegamento ipertestuale" xfId="2925" builtinId="8" hidden="1"/>
    <cellStyle name="Collegamento ipertestuale" xfId="2927" builtinId="8" hidden="1"/>
    <cellStyle name="Collegamento ipertestuale" xfId="2929" builtinId="8" hidden="1"/>
    <cellStyle name="Collegamento ipertestuale" xfId="2931" builtinId="8" hidden="1"/>
    <cellStyle name="Collegamento ipertestuale" xfId="2933" builtinId="8" hidden="1"/>
    <cellStyle name="Collegamento ipertestuale" xfId="2935" builtinId="8" hidden="1"/>
    <cellStyle name="Collegamento ipertestuale" xfId="2937" builtinId="8" hidden="1"/>
    <cellStyle name="Collegamento ipertestuale" xfId="2939" builtinId="8" hidden="1"/>
    <cellStyle name="Collegamento ipertestuale" xfId="2941" builtinId="8" hidden="1"/>
    <cellStyle name="Collegamento ipertestuale" xfId="2943" builtinId="8" hidden="1"/>
    <cellStyle name="Collegamento ipertestuale" xfId="2945" builtinId="8" hidden="1"/>
    <cellStyle name="Collegamento ipertestuale" xfId="2947" builtinId="8" hidden="1"/>
    <cellStyle name="Collegamento ipertestuale" xfId="2949" builtinId="8" hidden="1"/>
    <cellStyle name="Collegamento ipertestuale" xfId="2951" builtinId="8" hidden="1"/>
    <cellStyle name="Collegamento ipertestuale" xfId="2953" builtinId="8" hidden="1"/>
    <cellStyle name="Collegamento ipertestuale" xfId="2955" builtinId="8" hidden="1"/>
    <cellStyle name="Collegamento ipertestuale" xfId="2957" builtinId="8" hidden="1"/>
    <cellStyle name="Collegamento ipertestuale" xfId="2959" builtinId="8" hidden="1"/>
    <cellStyle name="Collegamento ipertestuale" xfId="2961" builtinId="8" hidden="1"/>
    <cellStyle name="Collegamento ipertestuale" xfId="2963" builtinId="8" hidden="1"/>
    <cellStyle name="Collegamento ipertestuale" xfId="2965" builtinId="8" hidden="1"/>
    <cellStyle name="Collegamento ipertestuale" xfId="2967" builtinId="8" hidden="1"/>
    <cellStyle name="Collegamento ipertestuale" xfId="2969" builtinId="8" hidden="1"/>
    <cellStyle name="Collegamento ipertestuale" xfId="2971" builtinId="8" hidden="1"/>
    <cellStyle name="Collegamento ipertestuale" xfId="2973" builtinId="8" hidden="1"/>
    <cellStyle name="Collegamento ipertestuale" xfId="2975" builtinId="8" hidden="1"/>
    <cellStyle name="Collegamento ipertestuale" xfId="2977" builtinId="8" hidden="1"/>
    <cellStyle name="Collegamento ipertestuale" xfId="2979" builtinId="8" hidden="1"/>
    <cellStyle name="Collegamento ipertestuale" xfId="2981" builtinId="8" hidden="1"/>
    <cellStyle name="Collegamento ipertestuale" xfId="2983" builtinId="8" hidden="1"/>
    <cellStyle name="Collegamento ipertestuale" xfId="2985" builtinId="8" hidden="1"/>
    <cellStyle name="Collegamento ipertestuale" xfId="2987" builtinId="8" hidden="1"/>
    <cellStyle name="Collegamento ipertestuale" xfId="2989" builtinId="8" hidden="1"/>
    <cellStyle name="Collegamento ipertestuale" xfId="2991" builtinId="8" hidden="1"/>
    <cellStyle name="Collegamento ipertestuale" xfId="2993" builtinId="8" hidden="1"/>
    <cellStyle name="Collegamento ipertestuale" xfId="2995" builtinId="8" hidden="1"/>
    <cellStyle name="Collegamento ipertestuale" xfId="2997" builtinId="8" hidden="1"/>
    <cellStyle name="Collegamento ipertestuale" xfId="2999" builtinId="8" hidden="1"/>
    <cellStyle name="Collegamento ipertestuale" xfId="3001" builtinId="8" hidden="1"/>
    <cellStyle name="Collegamento ipertestuale" xfId="3003" builtinId="8" hidden="1"/>
    <cellStyle name="Collegamento ipertestuale" xfId="3005" builtinId="8" hidden="1"/>
    <cellStyle name="Collegamento ipertestuale" xfId="3007" builtinId="8" hidden="1"/>
    <cellStyle name="Collegamento ipertestuale" xfId="3009" builtinId="8" hidden="1"/>
    <cellStyle name="Collegamento ipertestuale" xfId="3011" builtinId="8" hidden="1"/>
    <cellStyle name="Collegamento ipertestuale" xfId="3013" builtinId="8" hidden="1"/>
    <cellStyle name="Collegamento ipertestuale" xfId="3015" builtinId="8" hidden="1"/>
    <cellStyle name="Collegamento ipertestuale" xfId="3017" builtinId="8" hidden="1"/>
    <cellStyle name="Collegamento ipertestuale" xfId="3019" builtinId="8" hidden="1"/>
    <cellStyle name="Collegamento ipertestuale" xfId="3021" builtinId="8" hidden="1"/>
    <cellStyle name="Collegamento ipertestuale" xfId="3023" builtinId="8" hidden="1"/>
    <cellStyle name="Collegamento ipertestuale" xfId="3025" builtinId="8" hidden="1"/>
    <cellStyle name="Collegamento ipertestuale" xfId="3027" builtinId="8" hidden="1"/>
    <cellStyle name="Collegamento ipertestuale" xfId="3029" builtinId="8" hidden="1"/>
    <cellStyle name="Collegamento ipertestuale" xfId="3031" builtinId="8" hidden="1"/>
    <cellStyle name="Collegamento ipertestuale" xfId="3033" builtinId="8" hidden="1"/>
    <cellStyle name="Collegamento ipertestuale" xfId="3035" builtinId="8" hidden="1"/>
    <cellStyle name="Collegamento ipertestuale" xfId="3037" builtinId="8" hidden="1"/>
    <cellStyle name="Collegamento ipertestuale" xfId="3039" builtinId="8" hidden="1"/>
    <cellStyle name="Collegamento ipertestuale" xfId="3041" builtinId="8" hidden="1"/>
    <cellStyle name="Collegamento ipertestuale" xfId="3043" builtinId="8" hidden="1"/>
    <cellStyle name="Collegamento ipertestuale" xfId="3045" builtinId="8" hidden="1"/>
    <cellStyle name="Collegamento ipertestuale" xfId="3047" builtinId="8" hidden="1"/>
    <cellStyle name="Collegamento ipertestuale" xfId="3049" builtinId="8" hidden="1"/>
    <cellStyle name="Collegamento ipertestuale" xfId="3051" builtinId="8" hidden="1"/>
    <cellStyle name="Collegamento ipertestuale" xfId="3053" builtinId="8" hidden="1"/>
    <cellStyle name="Collegamento ipertestuale" xfId="3055" builtinId="8" hidden="1"/>
    <cellStyle name="Collegamento ipertestuale" xfId="3057" builtinId="8" hidden="1"/>
    <cellStyle name="Collegamento ipertestuale" xfId="3059" builtinId="8" hidden="1"/>
    <cellStyle name="Collegamento ipertestuale" xfId="3061" builtinId="8" hidden="1"/>
    <cellStyle name="Collegamento ipertestuale" xfId="3063" builtinId="8" hidden="1"/>
    <cellStyle name="Collegamento ipertestuale" xfId="3065" builtinId="8" hidden="1"/>
    <cellStyle name="Collegamento ipertestuale" xfId="3067" builtinId="8" hidden="1"/>
    <cellStyle name="Collegamento ipertestuale" xfId="3069" builtinId="8" hidden="1"/>
    <cellStyle name="Collegamento ipertestuale" xfId="3071" builtinId="8" hidden="1"/>
    <cellStyle name="Collegamento ipertestuale" xfId="3073" builtinId="8" hidden="1"/>
    <cellStyle name="Collegamento ipertestuale" xfId="3075" builtinId="8" hidden="1"/>
    <cellStyle name="Collegamento ipertestuale" xfId="3077" builtinId="8" hidden="1"/>
    <cellStyle name="Collegamento ipertestuale" xfId="3079" builtinId="8" hidden="1"/>
    <cellStyle name="Collegamento ipertestuale" xfId="3081" builtinId="8" hidden="1"/>
    <cellStyle name="Collegamento ipertestuale" xfId="3083" builtinId="8" hidden="1"/>
    <cellStyle name="Collegamento ipertestuale" xfId="3085" builtinId="8" hidden="1"/>
    <cellStyle name="Collegamento ipertestuale" xfId="3087" builtinId="8" hidden="1"/>
    <cellStyle name="Collegamento ipertestuale" xfId="3089" builtinId="8" hidden="1"/>
    <cellStyle name="Collegamento ipertestuale" xfId="3091" builtinId="8" hidden="1"/>
    <cellStyle name="Collegamento ipertestuale" xfId="3093" builtinId="8" hidden="1"/>
    <cellStyle name="Collegamento ipertestuale" xfId="3095" builtinId="8" hidden="1"/>
    <cellStyle name="Collegamento ipertestuale" xfId="3097" builtinId="8" hidden="1"/>
    <cellStyle name="Collegamento ipertestuale" xfId="3099" builtinId="8" hidden="1"/>
    <cellStyle name="Collegamento ipertestuale" xfId="3101" builtinId="8" hidden="1"/>
    <cellStyle name="Collegamento ipertestuale" xfId="3103" builtinId="8" hidden="1"/>
    <cellStyle name="Collegamento ipertestuale" xfId="3105" builtinId="8" hidden="1"/>
    <cellStyle name="Collegamento ipertestuale" xfId="3107" builtinId="8" hidden="1"/>
    <cellStyle name="Collegamento ipertestuale" xfId="3109" builtinId="8" hidden="1"/>
    <cellStyle name="Collegamento ipertestuale" xfId="3111" builtinId="8" hidden="1"/>
    <cellStyle name="Collegamento ipertestuale" xfId="3113" builtinId="8" hidden="1"/>
    <cellStyle name="Collegamento ipertestuale" xfId="3115" builtinId="8" hidden="1"/>
    <cellStyle name="Collegamento ipertestuale" xfId="3117" builtinId="8" hidden="1"/>
    <cellStyle name="Collegamento ipertestuale" xfId="3119" builtinId="8" hidden="1"/>
    <cellStyle name="Collegamento ipertestuale" xfId="3121" builtinId="8" hidden="1"/>
    <cellStyle name="Collegamento ipertestuale" xfId="3123" builtinId="8" hidden="1"/>
    <cellStyle name="Collegamento ipertestuale" xfId="3125" builtinId="8" hidden="1"/>
    <cellStyle name="Collegamento ipertestuale" xfId="3127" builtinId="8" hidden="1"/>
    <cellStyle name="Collegamento ipertestuale" xfId="3129" builtinId="8" hidden="1"/>
    <cellStyle name="Collegamento ipertestuale" xfId="3131" builtinId="8" hidden="1"/>
    <cellStyle name="Collegamento ipertestuale" xfId="3133" builtinId="8" hidden="1"/>
    <cellStyle name="Collegamento ipertestuale" xfId="3135" builtinId="8" hidden="1"/>
    <cellStyle name="Collegamento ipertestuale" xfId="3137" builtinId="8" hidden="1"/>
    <cellStyle name="Collegamento ipertestuale" xfId="3139" builtinId="8" hidden="1"/>
    <cellStyle name="Collegamento ipertestuale" xfId="3141" builtinId="8" hidden="1"/>
    <cellStyle name="Collegamento ipertestuale" xfId="3143" builtinId="8" hidden="1"/>
    <cellStyle name="Collegamento ipertestuale" xfId="3145" builtinId="8" hidden="1"/>
    <cellStyle name="Collegamento ipertestuale" xfId="3147" builtinId="8" hidden="1"/>
    <cellStyle name="Collegamento ipertestuale" xfId="3149" builtinId="8" hidden="1"/>
    <cellStyle name="Collegamento ipertestuale" xfId="3151" builtinId="8" hidden="1"/>
    <cellStyle name="Collegamento ipertestuale" xfId="3153" builtinId="8" hidden="1"/>
    <cellStyle name="Collegamento ipertestuale" xfId="3155" builtinId="8" hidden="1"/>
    <cellStyle name="Collegamento ipertestuale" xfId="3157" builtinId="8" hidden="1"/>
    <cellStyle name="Collegamento ipertestuale" xfId="3159" builtinId="8" hidden="1"/>
    <cellStyle name="Collegamento ipertestuale" xfId="3161" builtinId="8" hidden="1"/>
    <cellStyle name="Collegamento ipertestuale" xfId="3163" builtinId="8" hidden="1"/>
    <cellStyle name="Collegamento ipertestuale" xfId="3165" builtinId="8" hidden="1"/>
    <cellStyle name="Collegamento ipertestuale" xfId="3167" builtinId="8" hidden="1"/>
    <cellStyle name="Collegamento ipertestuale" xfId="3169" builtinId="8" hidden="1"/>
    <cellStyle name="Collegamento ipertestuale" xfId="3171" builtinId="8" hidden="1"/>
    <cellStyle name="Collegamento ipertestuale" xfId="3173" builtinId="8" hidden="1"/>
    <cellStyle name="Collegamento ipertestuale" xfId="3175" builtinId="8" hidden="1"/>
    <cellStyle name="Collegamento ipertestuale" xfId="3177" builtinId="8" hidden="1"/>
    <cellStyle name="Collegamento ipertestuale" xfId="3179" builtinId="8" hidden="1"/>
    <cellStyle name="Collegamento ipertestuale" xfId="3181" builtinId="8" hidden="1"/>
    <cellStyle name="Collegamento ipertestuale" xfId="3183" builtinId="8" hidden="1"/>
    <cellStyle name="Collegamento ipertestuale" xfId="3185" builtinId="8" hidden="1"/>
    <cellStyle name="Collegamento ipertestuale" xfId="3187" builtinId="8" hidden="1"/>
    <cellStyle name="Collegamento ipertestuale" xfId="3189" builtinId="8" hidden="1"/>
    <cellStyle name="Collegamento ipertestuale" xfId="3191" builtinId="8" hidden="1"/>
    <cellStyle name="Collegamento ipertestuale" xfId="3193" builtinId="8" hidden="1"/>
    <cellStyle name="Collegamento ipertestuale" xfId="3195" builtinId="8" hidden="1"/>
    <cellStyle name="Collegamento ipertestuale" xfId="3197" builtinId="8" hidden="1"/>
    <cellStyle name="Collegamento ipertestuale" xfId="3199" builtinId="8" hidden="1"/>
    <cellStyle name="Collegamento ipertestuale" xfId="3201" builtinId="8" hidden="1"/>
    <cellStyle name="Collegamento ipertestuale" xfId="3203" builtinId="8" hidden="1"/>
    <cellStyle name="Collegamento ipertestuale" xfId="3205" builtinId="8" hidden="1"/>
    <cellStyle name="Collegamento ipertestuale" xfId="3207" builtinId="8" hidden="1"/>
    <cellStyle name="Collegamento ipertestuale" xfId="3209" builtinId="8" hidden="1"/>
    <cellStyle name="Collegamento ipertestuale" xfId="3211" builtinId="8" hidden="1"/>
    <cellStyle name="Collegamento ipertestuale" xfId="3213" builtinId="8" hidden="1"/>
    <cellStyle name="Collegamento ipertestuale" xfId="3215" builtinId="8" hidden="1"/>
    <cellStyle name="Collegamento ipertestuale" xfId="3217" builtinId="8" hidden="1"/>
    <cellStyle name="Collegamento ipertestuale" xfId="3219" builtinId="8" hidden="1"/>
    <cellStyle name="Collegamento ipertestuale" xfId="3221" builtinId="8" hidden="1"/>
    <cellStyle name="Collegamento ipertestuale" xfId="3223" builtinId="8" hidden="1"/>
    <cellStyle name="Collegamento ipertestuale" xfId="3225" builtinId="8" hidden="1"/>
    <cellStyle name="Collegamento ipertestuale" xfId="3227" builtinId="8" hidden="1"/>
    <cellStyle name="Collegamento ipertestuale" xfId="3229" builtinId="8" hidden="1"/>
    <cellStyle name="Collegamento ipertestuale" xfId="3231" builtinId="8" hidden="1"/>
    <cellStyle name="Collegamento ipertestuale" xfId="3233" builtinId="8" hidden="1"/>
    <cellStyle name="Collegamento ipertestuale" xfId="3235" builtinId="8" hidden="1"/>
    <cellStyle name="Collegamento ipertestuale" xfId="3237" builtinId="8" hidden="1"/>
    <cellStyle name="Collegamento ipertestuale" xfId="3239" builtinId="8" hidden="1"/>
    <cellStyle name="Collegamento ipertestuale" xfId="3241" builtinId="8" hidden="1"/>
    <cellStyle name="Collegamento ipertestuale" xfId="3243" builtinId="8" hidden="1"/>
    <cellStyle name="Collegamento ipertestuale" xfId="3245" builtinId="8" hidden="1"/>
    <cellStyle name="Collegamento ipertestuale" xfId="3247" builtinId="8" hidden="1"/>
    <cellStyle name="Collegamento ipertestuale" xfId="3249" builtinId="8" hidden="1"/>
    <cellStyle name="Collegamento ipertestuale" xfId="3251" builtinId="8" hidden="1"/>
    <cellStyle name="Collegamento ipertestuale" xfId="3253" builtinId="8" hidden="1"/>
    <cellStyle name="Collegamento ipertestuale" xfId="3255" builtinId="8" hidden="1"/>
    <cellStyle name="Collegamento ipertestuale" xfId="3257" builtinId="8" hidden="1"/>
    <cellStyle name="Collegamento ipertestuale" xfId="3259" builtinId="8" hidden="1"/>
    <cellStyle name="Collegamento ipertestuale" xfId="3261" builtinId="8" hidden="1"/>
    <cellStyle name="Collegamento ipertestuale" xfId="3263" builtinId="8" hidden="1"/>
    <cellStyle name="Collegamento ipertestuale" xfId="3265" builtinId="8" hidden="1"/>
    <cellStyle name="Collegamento ipertestuale" xfId="3267" builtinId="8" hidden="1"/>
    <cellStyle name="Collegamento ipertestuale" xfId="3269" builtinId="8" hidden="1"/>
    <cellStyle name="Collegamento ipertestuale" xfId="3271" builtinId="8" hidden="1"/>
    <cellStyle name="Collegamento ipertestuale" xfId="3273" builtinId="8" hidden="1"/>
    <cellStyle name="Collegamento ipertestuale" xfId="3275" builtinId="8" hidden="1"/>
    <cellStyle name="Collegamento ipertestuale" xfId="3277" builtinId="8" hidden="1"/>
    <cellStyle name="Collegamento ipertestuale" xfId="3279" builtinId="8" hidden="1"/>
    <cellStyle name="Collegamento ipertestuale" xfId="3281" builtinId="8" hidden="1"/>
    <cellStyle name="Collegamento ipertestuale" xfId="3283" builtinId="8" hidden="1"/>
    <cellStyle name="Collegamento ipertestuale" xfId="3285" builtinId="8" hidden="1"/>
    <cellStyle name="Collegamento ipertestuale" xfId="3287" builtinId="8" hidden="1"/>
    <cellStyle name="Collegamento ipertestuale" xfId="3289" builtinId="8" hidden="1"/>
    <cellStyle name="Collegamento ipertestuale" xfId="3291" builtinId="8" hidden="1"/>
    <cellStyle name="Collegamento ipertestuale" xfId="3293" builtinId="8" hidden="1"/>
    <cellStyle name="Collegamento ipertestuale" xfId="3295" builtinId="8" hidden="1"/>
    <cellStyle name="Collegamento ipertestuale" xfId="3297" builtinId="8" hidden="1"/>
    <cellStyle name="Collegamento ipertestuale" xfId="3299" builtinId="8" hidden="1"/>
    <cellStyle name="Collegamento ipertestuale" xfId="3301" builtinId="8" hidden="1"/>
    <cellStyle name="Collegamento ipertestuale" xfId="3303" builtinId="8" hidden="1"/>
    <cellStyle name="Collegamento ipertestuale" xfId="3305" builtinId="8" hidden="1"/>
    <cellStyle name="Collegamento ipertestuale" xfId="3307" builtinId="8" hidden="1"/>
    <cellStyle name="Collegamento ipertestuale" xfId="3309" builtinId="8" hidden="1"/>
    <cellStyle name="Collegamento ipertestuale" xfId="3311" builtinId="8" hidden="1"/>
    <cellStyle name="Collegamento ipertestuale" xfId="3313" builtinId="8" hidden="1"/>
    <cellStyle name="Collegamento ipertestuale" xfId="3315" builtinId="8" hidden="1"/>
    <cellStyle name="Collegamento ipertestuale" xfId="3317" builtinId="8" hidden="1"/>
    <cellStyle name="Collegamento ipertestuale" xfId="3319" builtinId="8" hidden="1"/>
    <cellStyle name="Collegamento ipertestuale" xfId="3321" builtinId="8" hidden="1"/>
    <cellStyle name="Collegamento ipertestuale" xfId="3323" builtinId="8" hidden="1"/>
    <cellStyle name="Collegamento ipertestuale" xfId="3325" builtinId="8" hidden="1"/>
    <cellStyle name="Collegamento ipertestuale" xfId="3327" builtinId="8" hidden="1"/>
    <cellStyle name="Collegamento ipertestuale" xfId="3329" builtinId="8" hidden="1"/>
    <cellStyle name="Collegamento ipertestuale" xfId="3331" builtinId="8" hidden="1"/>
    <cellStyle name="Collegamento ipertestuale" xfId="3333" builtinId="8" hidden="1"/>
    <cellStyle name="Collegamento ipertestuale" xfId="3335" builtinId="8" hidden="1"/>
    <cellStyle name="Collegamento ipertestuale" xfId="3337" builtinId="8" hidden="1"/>
    <cellStyle name="Collegamento ipertestuale" xfId="3339" builtinId="8" hidden="1"/>
    <cellStyle name="Collegamento ipertestuale" xfId="3341" builtinId="8" hidden="1"/>
    <cellStyle name="Collegamento ipertestuale" xfId="3343" builtinId="8" hidden="1"/>
    <cellStyle name="Collegamento ipertestuale" xfId="3345" builtinId="8" hidden="1"/>
    <cellStyle name="Collegamento ipertestuale" xfId="3347" builtinId="8" hidden="1"/>
    <cellStyle name="Collegamento ipertestuale" xfId="3349" builtinId="8" hidden="1"/>
    <cellStyle name="Collegamento ipertestuale" xfId="3351" builtinId="8" hidden="1"/>
    <cellStyle name="Collegamento ipertestuale" xfId="3353" builtinId="8" hidden="1"/>
    <cellStyle name="Collegamento ipertestuale" xfId="3355" builtinId="8" hidden="1"/>
    <cellStyle name="Collegamento ipertestuale" xfId="3357" builtinId="8" hidden="1"/>
    <cellStyle name="Collegamento ipertestuale" xfId="3359" builtinId="8" hidden="1"/>
    <cellStyle name="Collegamento ipertestuale" xfId="3361" builtinId="8" hidden="1"/>
    <cellStyle name="Collegamento ipertestuale" xfId="3363" builtinId="8" hidden="1"/>
    <cellStyle name="Collegamento ipertestuale" xfId="3365" builtinId="8" hidden="1"/>
    <cellStyle name="Collegamento ipertestuale" xfId="3367" builtinId="8" hidden="1"/>
    <cellStyle name="Collegamento ipertestuale" xfId="3369" builtinId="8" hidden="1"/>
    <cellStyle name="Collegamento ipertestuale" xfId="3371" builtinId="8" hidden="1"/>
    <cellStyle name="Collegamento ipertestuale" xfId="3373" builtinId="8" hidden="1"/>
    <cellStyle name="Collegamento ipertestuale" xfId="3375" builtinId="8" hidden="1"/>
    <cellStyle name="Collegamento ipertestuale" xfId="3377" builtinId="8" hidden="1"/>
    <cellStyle name="Collegamento ipertestuale" xfId="3379" builtinId="8" hidden="1"/>
    <cellStyle name="Collegamento ipertestuale" xfId="3381" builtinId="8" hidden="1"/>
    <cellStyle name="Collegamento ipertestuale" xfId="3383" builtinId="8" hidden="1"/>
    <cellStyle name="Collegamento ipertestuale" xfId="3385" builtinId="8" hidden="1"/>
    <cellStyle name="Collegamento ipertestuale" xfId="3387" builtinId="8" hidden="1"/>
    <cellStyle name="Collegamento ipertestuale" xfId="3389" builtinId="8" hidden="1"/>
    <cellStyle name="Collegamento ipertestuale" xfId="3391" builtinId="8" hidden="1"/>
    <cellStyle name="Collegamento ipertestuale" xfId="3393" builtinId="8" hidden="1"/>
    <cellStyle name="Collegamento ipertestuale" xfId="3395" builtinId="8" hidden="1"/>
    <cellStyle name="Collegamento ipertestuale" xfId="3397" builtinId="8" hidden="1"/>
    <cellStyle name="Collegamento ipertestuale" xfId="3399" builtinId="8" hidden="1"/>
    <cellStyle name="Collegamento ipertestuale" xfId="3401" builtinId="8" hidden="1"/>
    <cellStyle name="Collegamento ipertestuale" xfId="3403" builtinId="8" hidden="1"/>
    <cellStyle name="Collegamento ipertestuale" xfId="3405" builtinId="8" hidden="1"/>
    <cellStyle name="Collegamento ipertestuale" xfId="3407" builtinId="8" hidden="1"/>
    <cellStyle name="Collegamento ipertestuale" xfId="3409" builtinId="8" hidden="1"/>
    <cellStyle name="Collegamento ipertestuale" xfId="3411" builtinId="8" hidden="1"/>
    <cellStyle name="Collegamento ipertestuale" xfId="3413" builtinId="8" hidden="1"/>
    <cellStyle name="Collegamento ipertestuale" xfId="3415" builtinId="8" hidden="1"/>
    <cellStyle name="Collegamento ipertestuale" xfId="3417" builtinId="8" hidden="1"/>
    <cellStyle name="Collegamento ipertestuale" xfId="3419" builtinId="8" hidden="1"/>
    <cellStyle name="Collegamento ipertestuale" xfId="3421" builtinId="8" hidden="1"/>
    <cellStyle name="Collegamento ipertestuale" xfId="3423" builtinId="8" hidden="1"/>
    <cellStyle name="Collegamento ipertestuale" xfId="3425" builtinId="8" hidden="1"/>
    <cellStyle name="Collegamento ipertestuale" xfId="3427" builtinId="8" hidden="1"/>
    <cellStyle name="Collegamento ipertestuale" xfId="3429" builtinId="8" hidden="1"/>
    <cellStyle name="Collegamento ipertestuale" xfId="3431" builtinId="8" hidden="1"/>
    <cellStyle name="Collegamento ipertestuale" xfId="3433" builtinId="8" hidden="1"/>
    <cellStyle name="Collegamento ipertestuale" xfId="3435" builtinId="8" hidden="1"/>
    <cellStyle name="Collegamento ipertestuale" xfId="3437" builtinId="8" hidden="1"/>
    <cellStyle name="Collegamento ipertestuale" xfId="3439" builtinId="8" hidden="1"/>
    <cellStyle name="Collegamento ipertestuale" xfId="3441" builtinId="8" hidden="1"/>
    <cellStyle name="Collegamento ipertestuale" xfId="3443" builtinId="8" hidden="1"/>
    <cellStyle name="Collegamento ipertestuale" xfId="3445" builtinId="8" hidden="1"/>
    <cellStyle name="Collegamento ipertestuale" xfId="3447" builtinId="8" hidden="1"/>
    <cellStyle name="Collegamento ipertestuale" xfId="3449" builtinId="8" hidden="1"/>
    <cellStyle name="Collegamento ipertestuale" xfId="3451" builtinId="8" hidden="1"/>
    <cellStyle name="Collegamento ipertestuale" xfId="3453" builtinId="8" hidden="1"/>
    <cellStyle name="Collegamento ipertestuale" xfId="3455" builtinId="8" hidden="1"/>
    <cellStyle name="Collegamento ipertestuale" xfId="3457" builtinId="8" hidden="1"/>
    <cellStyle name="Collegamento ipertestuale" xfId="3459" builtinId="8" hidden="1"/>
    <cellStyle name="Collegamento ipertestuale" xfId="3461" builtinId="8" hidden="1"/>
    <cellStyle name="Collegamento ipertestuale" xfId="3463" builtinId="8" hidden="1"/>
    <cellStyle name="Collegamento ipertestuale" xfId="3465" builtinId="8" hidden="1"/>
    <cellStyle name="Collegamento ipertestuale" xfId="3467" builtinId="8" hidden="1"/>
    <cellStyle name="Collegamento ipertestuale" xfId="3469" builtinId="8" hidden="1"/>
    <cellStyle name="Collegamento ipertestuale" xfId="3471" builtinId="8" hidden="1"/>
    <cellStyle name="Collegamento ipertestuale" xfId="3473" builtinId="8" hidden="1"/>
    <cellStyle name="Collegamento ipertestuale" xfId="3475" builtinId="8" hidden="1"/>
    <cellStyle name="Collegamento ipertestuale" xfId="3477" builtinId="8" hidden="1"/>
    <cellStyle name="Collegamento ipertestuale" xfId="3479" builtinId="8" hidden="1"/>
    <cellStyle name="Collegamento ipertestuale" xfId="3481" builtinId="8" hidden="1"/>
    <cellStyle name="Collegamento ipertestuale" xfId="3483" builtinId="8" hidden="1"/>
    <cellStyle name="Collegamento ipertestuale" xfId="3485" builtinId="8" hidden="1"/>
    <cellStyle name="Collegamento ipertestuale" xfId="3487" builtinId="8" hidden="1"/>
    <cellStyle name="Collegamento ipertestuale" xfId="3489" builtinId="8" hidden="1"/>
    <cellStyle name="Collegamento ipertestuale" xfId="3491" builtinId="8" hidden="1"/>
    <cellStyle name="Collegamento ipertestuale" xfId="3493" builtinId="8" hidden="1"/>
    <cellStyle name="Collegamento ipertestuale" xfId="3495" builtinId="8" hidden="1"/>
    <cellStyle name="Collegamento ipertestuale" xfId="3497" builtinId="8" hidden="1"/>
    <cellStyle name="Collegamento ipertestuale" xfId="3499" builtinId="8" hidden="1"/>
    <cellStyle name="Collegamento ipertestuale" xfId="3501" builtinId="8" hidden="1"/>
    <cellStyle name="Collegamento ipertestuale" xfId="3503" builtinId="8" hidden="1"/>
    <cellStyle name="Collegamento ipertestuale" xfId="3505" builtinId="8" hidden="1"/>
    <cellStyle name="Collegamento ipertestuale" xfId="3507" builtinId="8" hidden="1"/>
    <cellStyle name="Collegamento ipertestuale" xfId="3509" builtinId="8" hidden="1"/>
    <cellStyle name="Collegamento ipertestuale" xfId="3511" builtinId="8" hidden="1"/>
    <cellStyle name="Collegamento ipertestuale" xfId="3513" builtinId="8" hidden="1"/>
    <cellStyle name="Collegamento ipertestuale" xfId="3515" builtinId="8" hidden="1"/>
    <cellStyle name="Collegamento ipertestuale" xfId="3517" builtinId="8" hidden="1"/>
    <cellStyle name="Collegamento ipertestuale" xfId="3519" builtinId="8" hidden="1"/>
    <cellStyle name="Collegamento ipertestuale" xfId="3521" builtinId="8" hidden="1"/>
    <cellStyle name="Collegamento ipertestuale" xfId="3523" builtinId="8" hidden="1"/>
    <cellStyle name="Collegamento ipertestuale" xfId="3525" builtinId="8" hidden="1"/>
    <cellStyle name="Collegamento ipertestuale" xfId="3527" builtinId="8" hidden="1"/>
    <cellStyle name="Collegamento ipertestuale" xfId="3529" builtinId="8" hidden="1"/>
    <cellStyle name="Collegamento ipertestuale" xfId="3531" builtinId="8" hidden="1"/>
    <cellStyle name="Collegamento ipertestuale" xfId="3533" builtinId="8" hidden="1"/>
    <cellStyle name="Collegamento ipertestuale" xfId="3535" builtinId="8" hidden="1"/>
    <cellStyle name="Collegamento ipertestuale" xfId="3537" builtinId="8" hidden="1"/>
    <cellStyle name="Collegamento ipertestuale" xfId="3539" builtinId="8" hidden="1"/>
    <cellStyle name="Collegamento ipertestuale" xfId="3541" builtinId="8" hidden="1"/>
    <cellStyle name="Collegamento ipertestuale" xfId="3543" builtinId="8" hidden="1"/>
    <cellStyle name="Collegamento ipertestuale" xfId="3545" builtinId="8" hidden="1"/>
    <cellStyle name="Collegamento ipertestuale" xfId="3547" builtinId="8" hidden="1"/>
    <cellStyle name="Collegamento ipertestuale" xfId="3549" builtinId="8" hidden="1"/>
    <cellStyle name="Collegamento ipertestuale" xfId="3551" builtinId="8" hidden="1"/>
    <cellStyle name="Collegamento ipertestuale" xfId="3553" builtinId="8" hidden="1"/>
    <cellStyle name="Collegamento ipertestuale" xfId="3555" builtinId="8" hidden="1"/>
    <cellStyle name="Collegamento ipertestuale" xfId="3557" builtinId="8" hidden="1"/>
    <cellStyle name="Collegamento ipertestuale" xfId="3559" builtinId="8" hidden="1"/>
    <cellStyle name="Collegamento ipertestuale" xfId="3561" builtinId="8" hidden="1"/>
    <cellStyle name="Collegamento ipertestuale" xfId="3563" builtinId="8" hidden="1"/>
    <cellStyle name="Collegamento ipertestuale" xfId="3565" builtinId="8" hidden="1"/>
    <cellStyle name="Collegamento ipertestuale" xfId="3567" builtinId="8" hidden="1"/>
    <cellStyle name="Collegamento ipertestuale" xfId="3569" builtinId="8" hidden="1"/>
    <cellStyle name="Collegamento ipertestuale" xfId="3571" builtinId="8" hidden="1"/>
    <cellStyle name="Collegamento ipertestuale" xfId="3573" builtinId="8" hidden="1"/>
    <cellStyle name="Collegamento ipertestuale" xfId="3575" builtinId="8" hidden="1"/>
    <cellStyle name="Collegamento ipertestuale" xfId="3577" builtinId="8" hidden="1"/>
    <cellStyle name="Collegamento ipertestuale" xfId="3579" builtinId="8" hidden="1"/>
    <cellStyle name="Collegamento ipertestuale" xfId="3581" builtinId="8" hidden="1"/>
    <cellStyle name="Collegamento ipertestuale" xfId="3583" builtinId="8" hidden="1"/>
    <cellStyle name="Collegamento ipertestuale" xfId="3585" builtinId="8" hidden="1"/>
    <cellStyle name="Collegamento ipertestuale" xfId="3587" builtinId="8" hidden="1"/>
    <cellStyle name="Collegamento ipertestuale" xfId="3589" builtinId="8" hidden="1"/>
    <cellStyle name="Collegamento ipertestuale" xfId="3591" builtinId="8" hidden="1"/>
    <cellStyle name="Collegamento ipertestuale" xfId="3593" builtinId="8" hidden="1"/>
    <cellStyle name="Collegamento ipertestuale" xfId="3595" builtinId="8" hidden="1"/>
    <cellStyle name="Collegamento ipertestuale" xfId="3597" builtinId="8" hidden="1"/>
    <cellStyle name="Collegamento ipertestuale" xfId="3599" builtinId="8" hidden="1"/>
    <cellStyle name="Collegamento ipertestuale" xfId="3601" builtinId="8" hidden="1"/>
    <cellStyle name="Collegamento ipertestuale" xfId="3603" builtinId="8" hidden="1"/>
    <cellStyle name="Collegamento ipertestuale" xfId="3605" builtinId="8" hidden="1"/>
    <cellStyle name="Collegamento ipertestuale" xfId="3607" builtinId="8" hidden="1"/>
    <cellStyle name="Collegamento ipertestuale" xfId="3609" builtinId="8" hidden="1"/>
    <cellStyle name="Collegamento ipertestuale" xfId="3611" builtinId="8" hidden="1"/>
    <cellStyle name="Collegamento ipertestuale" xfId="3613" builtinId="8" hidden="1"/>
    <cellStyle name="Collegamento ipertestuale" xfId="3615" builtinId="8" hidden="1"/>
    <cellStyle name="Collegamento ipertestuale" xfId="3617" builtinId="8" hidden="1"/>
    <cellStyle name="Collegamento ipertestuale" xfId="3619" builtinId="8" hidden="1"/>
    <cellStyle name="Collegamento ipertestuale" xfId="3621" builtinId="8" hidden="1"/>
    <cellStyle name="Collegamento ipertestuale" xfId="3623" builtinId="8" hidden="1"/>
    <cellStyle name="Collegamento ipertestuale" xfId="3625" builtinId="8" hidden="1"/>
    <cellStyle name="Collegamento ipertestuale" xfId="3627" builtinId="8" hidden="1"/>
    <cellStyle name="Collegamento ipertestuale" xfId="3629" builtinId="8" hidden="1"/>
    <cellStyle name="Collegamento ipertestuale" xfId="3631" builtinId="8" hidden="1"/>
    <cellStyle name="Collegamento ipertestuale" xfId="3633" builtinId="8" hidden="1"/>
    <cellStyle name="Collegamento ipertestuale" xfId="3635" builtinId="8" hidden="1"/>
    <cellStyle name="Collegamento ipertestuale" xfId="3637" builtinId="8" hidden="1"/>
    <cellStyle name="Collegamento ipertestuale" xfId="3639" builtinId="8" hidden="1"/>
    <cellStyle name="Collegamento ipertestuale" xfId="3641" builtinId="8" hidden="1"/>
    <cellStyle name="Collegamento ipertestuale" xfId="3643" builtinId="8" hidden="1"/>
    <cellStyle name="Collegamento ipertestuale" xfId="3645" builtinId="8" hidden="1"/>
    <cellStyle name="Collegamento ipertestuale" xfId="3647" builtinId="8" hidden="1"/>
    <cellStyle name="Collegamento ipertestuale" xfId="3649" builtinId="8" hidden="1"/>
    <cellStyle name="Collegamento ipertestuale" xfId="3651" builtinId="8" hidden="1"/>
    <cellStyle name="Collegamento ipertestuale" xfId="3653" builtinId="8" hidden="1"/>
    <cellStyle name="Collegamento ipertestuale" xfId="3655" builtinId="8" hidden="1"/>
    <cellStyle name="Collegamento ipertestuale" xfId="3657" builtinId="8" hidden="1"/>
    <cellStyle name="Collegamento ipertestuale" xfId="3659" builtinId="8" hidden="1"/>
    <cellStyle name="Collegamento ipertestuale" xfId="3661" builtinId="8" hidden="1"/>
    <cellStyle name="Collegamento ipertestuale" xfId="3663" builtinId="8" hidden="1"/>
    <cellStyle name="Collegamento ipertestuale" xfId="3665" builtinId="8" hidden="1"/>
    <cellStyle name="Collegamento ipertestuale" xfId="3667" builtinId="8" hidden="1"/>
    <cellStyle name="Collegamento ipertestuale" xfId="3669" builtinId="8" hidden="1"/>
    <cellStyle name="Collegamento ipertestuale" xfId="3671" builtinId="8" hidden="1"/>
    <cellStyle name="Collegamento ipertestuale" xfId="3673" builtinId="8" hidden="1"/>
    <cellStyle name="Collegamento ipertestuale" xfId="3675" builtinId="8" hidden="1"/>
    <cellStyle name="Collegamento ipertestuale" xfId="3677" builtinId="8" hidden="1"/>
    <cellStyle name="Collegamento ipertestuale" xfId="3679" builtinId="8" hidden="1"/>
    <cellStyle name="Collegamento ipertestuale" xfId="3681" builtinId="8" hidden="1"/>
    <cellStyle name="Collegamento ipertestuale" xfId="3683" builtinId="8" hidden="1"/>
    <cellStyle name="Collegamento ipertestuale" xfId="3685" builtinId="8" hidden="1"/>
    <cellStyle name="Collegamento ipertestuale" xfId="3687" builtinId="8" hidden="1"/>
    <cellStyle name="Collegamento ipertestuale" xfId="3689" builtinId="8" hidden="1"/>
    <cellStyle name="Collegamento ipertestuale" xfId="3691" builtinId="8" hidden="1"/>
    <cellStyle name="Collegamento ipertestuale" xfId="3693" builtinId="8" hidden="1"/>
    <cellStyle name="Collegamento ipertestuale" xfId="3695" builtinId="8" hidden="1"/>
    <cellStyle name="Collegamento ipertestuale" xfId="3697" builtinId="8" hidden="1"/>
    <cellStyle name="Collegamento ipertestuale" xfId="3699" builtinId="8" hidden="1"/>
    <cellStyle name="Collegamento ipertestuale" xfId="3701" builtinId="8" hidden="1"/>
    <cellStyle name="Collegamento ipertestuale" xfId="3703" builtinId="8" hidden="1"/>
    <cellStyle name="Collegamento ipertestuale" xfId="3705" builtinId="8" hidden="1"/>
    <cellStyle name="Collegamento ipertestuale" xfId="3707" builtinId="8" hidden="1"/>
    <cellStyle name="Collegamento ipertestuale" xfId="3709" builtinId="8" hidden="1"/>
    <cellStyle name="Collegamento ipertestuale" xfId="3711" builtinId="8" hidden="1"/>
    <cellStyle name="Collegamento ipertestuale" xfId="3713" builtinId="8" hidden="1"/>
    <cellStyle name="Collegamento ipertestuale" xfId="3715" builtinId="8" hidden="1"/>
    <cellStyle name="Collegamento ipertestuale" xfId="3717" builtinId="8" hidden="1"/>
    <cellStyle name="Collegamento ipertestuale" xfId="3719" builtinId="8" hidden="1"/>
    <cellStyle name="Collegamento ipertestuale" xfId="3721" builtinId="8" hidden="1"/>
    <cellStyle name="Collegamento ipertestuale" xfId="3723" builtinId="8" hidden="1"/>
    <cellStyle name="Collegamento ipertestuale" xfId="3725" builtinId="8" hidden="1"/>
    <cellStyle name="Collegamento ipertestuale" xfId="3727" builtinId="8" hidden="1"/>
    <cellStyle name="Collegamento ipertestuale" xfId="3729" builtinId="8" hidden="1"/>
    <cellStyle name="Collegamento ipertestuale" xfId="3731" builtinId="8" hidden="1"/>
    <cellStyle name="Collegamento ipertestuale" xfId="3733" builtinId="8" hidden="1"/>
    <cellStyle name="Collegamento ipertestuale" xfId="3735" builtinId="8" hidden="1"/>
    <cellStyle name="Collegamento ipertestuale" xfId="3737" builtinId="8" hidden="1"/>
    <cellStyle name="Collegamento ipertestuale" xfId="3739" builtinId="8" hidden="1"/>
    <cellStyle name="Collegamento ipertestuale" xfId="3741" builtinId="8" hidden="1"/>
    <cellStyle name="Collegamento ipertestuale" xfId="3743" builtinId="8" hidden="1"/>
    <cellStyle name="Collegamento ipertestuale" xfId="3745" builtinId="8" hidden="1"/>
    <cellStyle name="Collegamento ipertestuale" xfId="3747" builtinId="8" hidden="1"/>
    <cellStyle name="Collegamento ipertestuale" xfId="3749" builtinId="8" hidden="1"/>
    <cellStyle name="Collegamento ipertestuale" xfId="3751" builtinId="8" hidden="1"/>
    <cellStyle name="Collegamento ipertestuale" xfId="3753" builtinId="8" hidden="1"/>
    <cellStyle name="Collegamento ipertestuale" xfId="3755" builtinId="8" hidden="1"/>
    <cellStyle name="Collegamento ipertestuale" xfId="3757" builtinId="8" hidden="1"/>
    <cellStyle name="Collegamento ipertestuale" xfId="3759" builtinId="8" hidden="1"/>
    <cellStyle name="Collegamento ipertestuale" xfId="3761" builtinId="8" hidden="1"/>
    <cellStyle name="Collegamento ipertestuale" xfId="3763" builtinId="8" hidden="1"/>
    <cellStyle name="Collegamento ipertestuale" xfId="3765" builtinId="8" hidden="1"/>
    <cellStyle name="Collegamento ipertestuale" xfId="3767" builtinId="8" hidden="1"/>
    <cellStyle name="Collegamento ipertestuale" xfId="3769" builtinId="8" hidden="1"/>
    <cellStyle name="Collegamento ipertestuale" xfId="3771" builtinId="8" hidden="1"/>
    <cellStyle name="Collegamento ipertestuale" xfId="3773" builtinId="8" hidden="1"/>
    <cellStyle name="Collegamento ipertestuale" xfId="3775" builtinId="8" hidden="1"/>
    <cellStyle name="Collegamento ipertestuale" xfId="3777" builtinId="8" hidden="1"/>
    <cellStyle name="Collegamento ipertestuale" xfId="3779" builtinId="8" hidden="1"/>
    <cellStyle name="Collegamento ipertestuale" xfId="3781" builtinId="8" hidden="1"/>
    <cellStyle name="Collegamento ipertestuale" xfId="3783" builtinId="8" hidden="1"/>
    <cellStyle name="Collegamento ipertestuale" xfId="3785" builtinId="8" hidden="1"/>
    <cellStyle name="Collegamento ipertestuale" xfId="3787" builtinId="8" hidden="1"/>
    <cellStyle name="Collegamento ipertestuale" xfId="3789" builtinId="8" hidden="1"/>
    <cellStyle name="Collegamento ipertestuale" xfId="3791" builtinId="8" hidden="1"/>
    <cellStyle name="Collegamento ipertestuale" xfId="3793" builtinId="8" hidden="1"/>
    <cellStyle name="Collegamento ipertestuale" xfId="3795" builtinId="8" hidden="1"/>
    <cellStyle name="Collegamento ipertestuale" xfId="3797" builtinId="8" hidden="1"/>
    <cellStyle name="Collegamento ipertestuale" xfId="3799" builtinId="8" hidden="1"/>
    <cellStyle name="Collegamento ipertestuale" xfId="3801" builtinId="8" hidden="1"/>
    <cellStyle name="Collegamento ipertestuale" xfId="3803" builtinId="8" hidden="1"/>
    <cellStyle name="Collegamento ipertestuale" xfId="3805" builtinId="8" hidden="1"/>
    <cellStyle name="Collegamento ipertestuale" xfId="3807" builtinId="8" hidden="1"/>
    <cellStyle name="Collegamento ipertestuale" xfId="3809" builtinId="8" hidden="1"/>
    <cellStyle name="Collegamento ipertestuale" xfId="3811" builtinId="8" hidden="1"/>
    <cellStyle name="Collegamento ipertestuale" xfId="3813" builtinId="8" hidden="1"/>
    <cellStyle name="Collegamento ipertestuale" xfId="3815" builtinId="8" hidden="1"/>
    <cellStyle name="Collegamento ipertestuale" xfId="3817" builtinId="8" hidden="1"/>
    <cellStyle name="Collegamento ipertestuale" xfId="3819" builtinId="8" hidden="1"/>
    <cellStyle name="Collegamento ipertestuale" xfId="3821" builtinId="8" hidden="1"/>
    <cellStyle name="Collegamento ipertestuale" xfId="3823" builtinId="8" hidden="1"/>
    <cellStyle name="Collegamento ipertestuale" xfId="3825" builtinId="8" hidden="1"/>
    <cellStyle name="Collegamento ipertestuale" xfId="3827" builtinId="8" hidden="1"/>
    <cellStyle name="Collegamento ipertestuale" xfId="3829" builtinId="8" hidden="1"/>
    <cellStyle name="Collegamento ipertestuale" xfId="3831" builtinId="8" hidden="1"/>
    <cellStyle name="Collegamento ipertestuale" xfId="3833" builtinId="8" hidden="1"/>
    <cellStyle name="Collegamento ipertestuale" xfId="3835" builtinId="8" hidden="1"/>
    <cellStyle name="Collegamento ipertestuale" xfId="3837" builtinId="8" hidden="1"/>
    <cellStyle name="Collegamento ipertestuale" xfId="3839" builtinId="8" hidden="1"/>
    <cellStyle name="Collegamento ipertestuale" xfId="3841" builtinId="8" hidden="1"/>
    <cellStyle name="Collegamento ipertestuale" xfId="3843" builtinId="8" hidden="1"/>
    <cellStyle name="Collegamento ipertestuale" xfId="3845" builtinId="8" hidden="1"/>
    <cellStyle name="Collegamento ipertestuale" xfId="3847" builtinId="8" hidden="1"/>
    <cellStyle name="Collegamento ipertestuale" xfId="3849" builtinId="8" hidden="1"/>
    <cellStyle name="Collegamento ipertestuale" xfId="3851" builtinId="8" hidden="1"/>
    <cellStyle name="Collegamento ipertestuale" xfId="3853" builtinId="8" hidden="1"/>
    <cellStyle name="Collegamento ipertestuale" xfId="3855" builtinId="8" hidden="1"/>
    <cellStyle name="Collegamento ipertestuale" xfId="3857" builtinId="8" hidden="1"/>
    <cellStyle name="Collegamento ipertestuale" xfId="3859" builtinId="8" hidden="1"/>
    <cellStyle name="Collegamento ipertestuale" xfId="3861" builtinId="8" hidden="1"/>
    <cellStyle name="Collegamento ipertestuale" xfId="3863" builtinId="8" hidden="1"/>
    <cellStyle name="Collegamento ipertestuale" xfId="3865" builtinId="8" hidden="1"/>
    <cellStyle name="Collegamento ipertestuale" xfId="3867" builtinId="8" hidden="1"/>
    <cellStyle name="Collegamento ipertestuale" xfId="3869" builtinId="8" hidden="1"/>
    <cellStyle name="Collegamento ipertestuale" xfId="3871" builtinId="8" hidden="1"/>
    <cellStyle name="Collegamento ipertestuale" xfId="3873" builtinId="8" hidden="1"/>
    <cellStyle name="Collegamento ipertestuale" xfId="3875" builtinId="8" hidden="1"/>
    <cellStyle name="Collegamento ipertestuale" xfId="3877" builtinId="8" hidden="1"/>
    <cellStyle name="Collegamento ipertestuale" xfId="3879" builtinId="8" hidden="1"/>
    <cellStyle name="Collegamento ipertestuale" xfId="3881" builtinId="8" hidden="1"/>
    <cellStyle name="Collegamento ipertestuale" xfId="3883" builtinId="8" hidden="1"/>
    <cellStyle name="Collegamento ipertestuale" xfId="3885" builtinId="8" hidden="1"/>
    <cellStyle name="Collegamento ipertestuale" xfId="3887" builtinId="8" hidden="1"/>
    <cellStyle name="Collegamento ipertestuale" xfId="3889" builtinId="8" hidden="1"/>
    <cellStyle name="Collegamento ipertestuale" xfId="3891" builtinId="8" hidden="1"/>
    <cellStyle name="Collegamento ipertestuale" xfId="3893" builtinId="8" hidden="1"/>
    <cellStyle name="Collegamento ipertestuale" xfId="3895" builtinId="8" hidden="1"/>
    <cellStyle name="Collegamento ipertestuale" xfId="3897" builtinId="8" hidden="1"/>
    <cellStyle name="Collegamento ipertestuale" xfId="3899" builtinId="8" hidden="1"/>
    <cellStyle name="Collegamento ipertestuale" xfId="3901" builtinId="8" hidden="1"/>
    <cellStyle name="Collegamento ipertestuale" xfId="3903" builtinId="8" hidden="1"/>
    <cellStyle name="Collegamento ipertestuale" xfId="3905" builtinId="8" hidden="1"/>
    <cellStyle name="Collegamento ipertestuale" xfId="3907" builtinId="8" hidden="1"/>
    <cellStyle name="Collegamento ipertestuale" xfId="3909" builtinId="8" hidden="1"/>
    <cellStyle name="Collegamento ipertestuale" xfId="3911" builtinId="8" hidden="1"/>
    <cellStyle name="Collegamento ipertestuale" xfId="3913" builtinId="8" hidden="1"/>
    <cellStyle name="Collegamento ipertestuale" xfId="3915" builtinId="8" hidden="1"/>
    <cellStyle name="Collegamento ipertestuale" xfId="3917" builtinId="8" hidden="1"/>
    <cellStyle name="Collegamento ipertestuale" xfId="3919" builtinId="8" hidden="1"/>
    <cellStyle name="Collegamento ipertestuale" xfId="3921" builtinId="8" hidden="1"/>
    <cellStyle name="Collegamento ipertestuale" xfId="3923" builtinId="8" hidden="1"/>
    <cellStyle name="Collegamento ipertestuale" xfId="3925" builtinId="8" hidden="1"/>
    <cellStyle name="Collegamento ipertestuale" xfId="3927" builtinId="8" hidden="1"/>
    <cellStyle name="Collegamento ipertestuale" xfId="3929" builtinId="8" hidden="1"/>
    <cellStyle name="Collegamento ipertestuale" xfId="3931" builtinId="8" hidden="1"/>
    <cellStyle name="Collegamento ipertestuale" xfId="3933" builtinId="8" hidden="1"/>
    <cellStyle name="Collegamento ipertestuale" xfId="3935" builtinId="8" hidden="1"/>
    <cellStyle name="Collegamento ipertestuale" xfId="3937" builtinId="8" hidden="1"/>
    <cellStyle name="Collegamento ipertestuale" xfId="3939" builtinId="8" hidden="1"/>
    <cellStyle name="Collegamento ipertestuale" xfId="3941" builtinId="8" hidden="1"/>
    <cellStyle name="Collegamento ipertestuale" xfId="3943" builtinId="8" hidden="1"/>
    <cellStyle name="Collegamento ipertestuale" xfId="3945" builtinId="8" hidden="1"/>
    <cellStyle name="Collegamento ipertestuale" xfId="3947" builtinId="8" hidden="1"/>
    <cellStyle name="Collegamento ipertestuale" xfId="3949" builtinId="8" hidden="1"/>
    <cellStyle name="Collegamento ipertestuale" xfId="3951" builtinId="8" hidden="1"/>
    <cellStyle name="Collegamento ipertestuale" xfId="3953" builtinId="8" hidden="1"/>
    <cellStyle name="Collegamento ipertestuale" xfId="3955" builtinId="8" hidden="1"/>
    <cellStyle name="Collegamento ipertestuale" xfId="3957" builtinId="8" hidden="1"/>
    <cellStyle name="Collegamento ipertestuale" xfId="3959" builtinId="8" hidden="1"/>
    <cellStyle name="Collegamento ipertestuale" xfId="3961" builtinId="8" hidden="1"/>
    <cellStyle name="Collegamento ipertestuale" xfId="3963" builtinId="8" hidden="1"/>
    <cellStyle name="Collegamento ipertestuale" xfId="3965" builtinId="8" hidden="1"/>
    <cellStyle name="Collegamento ipertestuale" xfId="3967" builtinId="8" hidden="1"/>
    <cellStyle name="Collegamento ipertestuale" xfId="3969" builtinId="8" hidden="1"/>
    <cellStyle name="Collegamento ipertestuale" xfId="3971" builtinId="8" hidden="1"/>
    <cellStyle name="Collegamento ipertestuale" xfId="3973" builtinId="8" hidden="1"/>
    <cellStyle name="Collegamento ipertestuale" xfId="3975" builtinId="8" hidden="1"/>
    <cellStyle name="Collegamento ipertestuale" xfId="3977" builtinId="8" hidden="1"/>
    <cellStyle name="Collegamento ipertestuale" xfId="3979" builtinId="8" hidden="1"/>
    <cellStyle name="Collegamento ipertestuale" xfId="3981" builtinId="8" hidden="1"/>
    <cellStyle name="Collegamento ipertestuale" xfId="3983" builtinId="8" hidden="1"/>
    <cellStyle name="Collegamento ipertestuale" xfId="3985" builtinId="8" hidden="1"/>
    <cellStyle name="Collegamento ipertestuale" xfId="3987" builtinId="8" hidden="1"/>
    <cellStyle name="Collegamento ipertestuale" xfId="3989" builtinId="8" hidden="1"/>
    <cellStyle name="Collegamento ipertestuale" xfId="3991" builtinId="8" hidden="1"/>
    <cellStyle name="Collegamento ipertestuale" xfId="3993" builtinId="8" hidden="1"/>
    <cellStyle name="Collegamento ipertestuale" xfId="3995" builtinId="8" hidden="1"/>
    <cellStyle name="Collegamento ipertestuale" xfId="3997" builtinId="8" hidden="1"/>
    <cellStyle name="Collegamento ipertestuale" xfId="3999" builtinId="8" hidden="1"/>
    <cellStyle name="Collegamento ipertestuale" xfId="4001" builtinId="8" hidden="1"/>
    <cellStyle name="Collegamento ipertestuale" xfId="4003" builtinId="8" hidden="1"/>
    <cellStyle name="Collegamento ipertestuale" xfId="4005" builtinId="8" hidden="1"/>
    <cellStyle name="Collegamento ipertestuale" xfId="4007" builtinId="8" hidden="1"/>
    <cellStyle name="Collegamento ipertestuale" xfId="4009" builtinId="8" hidden="1"/>
    <cellStyle name="Collegamento ipertestuale" xfId="4011" builtinId="8" hidden="1"/>
    <cellStyle name="Collegamento ipertestuale" xfId="4013" builtinId="8" hidden="1"/>
    <cellStyle name="Collegamento ipertestuale" xfId="4015" builtinId="8" hidden="1"/>
    <cellStyle name="Collegamento ipertestuale" xfId="4017" builtinId="8" hidden="1"/>
    <cellStyle name="Collegamento ipertestuale" xfId="4019" builtinId="8" hidden="1"/>
    <cellStyle name="Collegamento ipertestuale" xfId="4021" builtinId="8" hidden="1"/>
    <cellStyle name="Collegamento ipertestuale" xfId="4023" builtinId="8" hidden="1"/>
    <cellStyle name="Collegamento ipertestuale" xfId="4025" builtinId="8" hidden="1"/>
    <cellStyle name="Collegamento ipertestuale" xfId="4027" builtinId="8" hidden="1"/>
    <cellStyle name="Collegamento ipertestuale" xfId="4029" builtinId="8" hidden="1"/>
    <cellStyle name="Collegamento ipertestuale" xfId="4031" builtinId="8" hidden="1"/>
    <cellStyle name="Collegamento ipertestuale" xfId="4033" builtinId="8" hidden="1"/>
    <cellStyle name="Collegamento ipertestuale" xfId="4035" builtinId="8" hidden="1"/>
    <cellStyle name="Collegamento ipertestuale" xfId="4037" builtinId="8" hidden="1"/>
    <cellStyle name="Collegamento ipertestuale" xfId="4039" builtinId="8" hidden="1"/>
    <cellStyle name="Collegamento ipertestuale" xfId="4041" builtinId="8" hidden="1"/>
    <cellStyle name="Collegamento ipertestuale" xfId="4043" builtinId="8" hidden="1"/>
    <cellStyle name="Collegamento ipertestuale" xfId="4045" builtinId="8" hidden="1"/>
    <cellStyle name="Collegamento ipertestuale" xfId="4047" builtinId="8" hidden="1"/>
    <cellStyle name="Collegamento ipertestuale" xfId="4049" builtinId="8" hidden="1"/>
    <cellStyle name="Collegamento ipertestuale" xfId="4051" builtinId="8" hidden="1"/>
    <cellStyle name="Collegamento ipertestuale" xfId="4053" builtinId="8" hidden="1"/>
    <cellStyle name="Collegamento ipertestuale" xfId="4055" builtinId="8" hidden="1"/>
    <cellStyle name="Collegamento ipertestuale" xfId="4057" builtinId="8" hidden="1"/>
    <cellStyle name="Collegamento ipertestuale" xfId="4059" builtinId="8" hidden="1"/>
    <cellStyle name="Collegamento ipertestuale" xfId="4061" builtinId="8" hidden="1"/>
    <cellStyle name="Collegamento ipertestuale" xfId="4063" builtinId="8" hidden="1"/>
    <cellStyle name="Collegamento ipertestuale" xfId="4065" builtinId="8" hidden="1"/>
    <cellStyle name="Collegamento ipertestuale" xfId="4067" builtinId="8" hidden="1"/>
    <cellStyle name="Collegamento ipertestuale" xfId="4069" builtinId="8" hidden="1"/>
    <cellStyle name="Collegamento ipertestuale" xfId="4071" builtinId="8" hidden="1"/>
    <cellStyle name="Collegamento ipertestuale" xfId="4073" builtinId="8" hidden="1"/>
    <cellStyle name="Collegamento ipertestuale" xfId="4075" builtinId="8" hidden="1"/>
    <cellStyle name="Collegamento ipertestuale" xfId="4077" builtinId="8" hidden="1"/>
    <cellStyle name="Collegamento ipertestuale" xfId="4079" builtinId="8" hidden="1"/>
    <cellStyle name="Collegamento ipertestuale" xfId="4081" builtinId="8" hidden="1"/>
    <cellStyle name="Collegamento ipertestuale" xfId="4083" builtinId="8" hidden="1"/>
    <cellStyle name="Collegamento ipertestuale" xfId="4085" builtinId="8" hidden="1"/>
    <cellStyle name="Collegamento ipertestuale" xfId="4087" builtinId="8" hidden="1"/>
    <cellStyle name="Collegamento ipertestuale" xfId="4089" builtinId="8" hidden="1"/>
    <cellStyle name="Collegamento ipertestuale" xfId="4091" builtinId="8" hidden="1"/>
    <cellStyle name="Collegamento ipertestuale" xfId="4093" builtinId="8" hidden="1"/>
    <cellStyle name="Collegamento ipertestuale" xfId="4095" builtinId="8" hidden="1"/>
    <cellStyle name="Collegamento ipertestuale" xfId="4097" builtinId="8" hidden="1"/>
    <cellStyle name="Collegamento ipertestuale" xfId="4099" builtinId="8" hidden="1"/>
    <cellStyle name="Collegamento ipertestuale" xfId="4101" builtinId="8" hidden="1"/>
    <cellStyle name="Collegamento ipertestuale" xfId="4103" builtinId="8" hidden="1"/>
    <cellStyle name="Collegamento ipertestuale" xfId="4105" builtinId="8" hidden="1"/>
    <cellStyle name="Collegamento ipertestuale" xfId="4107" builtinId="8" hidden="1"/>
    <cellStyle name="Collegamento ipertestuale" xfId="4109" builtinId="8" hidden="1"/>
    <cellStyle name="Collegamento ipertestuale" xfId="4111" builtinId="8" hidden="1"/>
    <cellStyle name="Collegamento ipertestuale" xfId="4113" builtinId="8" hidden="1"/>
    <cellStyle name="Collegamento ipertestuale" xfId="4115" builtinId="8" hidden="1"/>
    <cellStyle name="Collegamento ipertestuale" xfId="4117" builtinId="8" hidden="1"/>
    <cellStyle name="Collegamento ipertestuale" xfId="4119" builtinId="8" hidden="1"/>
    <cellStyle name="Collegamento ipertestuale" xfId="4121" builtinId="8" hidden="1"/>
    <cellStyle name="Collegamento ipertestuale" xfId="4123" builtinId="8" hidden="1"/>
    <cellStyle name="Collegamento ipertestuale" xfId="4125" builtinId="8" hidden="1"/>
    <cellStyle name="Collegamento ipertestuale" xfId="4127" builtinId="8" hidden="1"/>
    <cellStyle name="Collegamento ipertestuale" xfId="4129" builtinId="8" hidden="1"/>
    <cellStyle name="Collegamento ipertestuale" xfId="4131" builtinId="8" hidden="1"/>
    <cellStyle name="Collegamento ipertestuale" xfId="4133" builtinId="8" hidden="1"/>
    <cellStyle name="Collegamento ipertestuale" xfId="4135" builtinId="8" hidden="1"/>
    <cellStyle name="Collegamento ipertestuale" xfId="4137" builtinId="8" hidden="1"/>
    <cellStyle name="Collegamento ipertestuale" xfId="4139" builtinId="8" hidden="1"/>
    <cellStyle name="Collegamento ipertestuale" xfId="4141" builtinId="8" hidden="1"/>
    <cellStyle name="Collegamento ipertestuale" xfId="4143" builtinId="8" hidden="1"/>
    <cellStyle name="Collegamento ipertestuale" xfId="4145" builtinId="8" hidden="1"/>
    <cellStyle name="Collegamento ipertestuale" xfId="4147" builtinId="8" hidden="1"/>
    <cellStyle name="Collegamento ipertestuale" xfId="4149" builtinId="8" hidden="1"/>
    <cellStyle name="Collegamento ipertestuale" xfId="4151" builtinId="8" hidden="1"/>
    <cellStyle name="Collegamento ipertestuale" xfId="4153" builtinId="8" hidden="1"/>
    <cellStyle name="Collegamento ipertestuale" xfId="4155" builtinId="8" hidden="1"/>
    <cellStyle name="Collegamento ipertestuale" xfId="4157" builtinId="8" hidden="1"/>
    <cellStyle name="Collegamento ipertestuale" xfId="4159" builtinId="8" hidden="1"/>
    <cellStyle name="Collegamento ipertestuale" xfId="4161" builtinId="8" hidden="1"/>
    <cellStyle name="Collegamento ipertestuale" xfId="4163" builtinId="8" hidden="1"/>
    <cellStyle name="Collegamento ipertestuale" xfId="4165" builtinId="8" hidden="1"/>
    <cellStyle name="Collegamento ipertestuale" xfId="4167" builtinId="8" hidden="1"/>
    <cellStyle name="Collegamento ipertestuale" xfId="4169" builtinId="8" hidden="1"/>
    <cellStyle name="Collegamento ipertestuale" xfId="4171" builtinId="8" hidden="1"/>
    <cellStyle name="Collegamento ipertestuale" xfId="4173" builtinId="8" hidden="1"/>
    <cellStyle name="Collegamento ipertestuale" xfId="4175" builtinId="8" hidden="1"/>
    <cellStyle name="Collegamento ipertestuale" xfId="4177" builtinId="8" hidden="1"/>
    <cellStyle name="Collegamento ipertestuale" xfId="4179" builtinId="8" hidden="1"/>
    <cellStyle name="Collegamento ipertestuale" xfId="4181" builtinId="8" hidden="1"/>
    <cellStyle name="Collegamento ipertestuale" xfId="4183" builtinId="8" hidden="1"/>
    <cellStyle name="Collegamento ipertestuale" xfId="4185" builtinId="8" hidden="1"/>
    <cellStyle name="Collegamento ipertestuale" xfId="4187" builtinId="8" hidden="1"/>
    <cellStyle name="Collegamento ipertestuale" xfId="4189" builtinId="8" hidden="1"/>
    <cellStyle name="Collegamento ipertestuale" xfId="4191" builtinId="8" hidden="1"/>
    <cellStyle name="Collegamento ipertestuale" xfId="4193" builtinId="8" hidden="1"/>
    <cellStyle name="Collegamento ipertestuale" xfId="4195" builtinId="8" hidden="1"/>
    <cellStyle name="Collegamento ipertestuale" xfId="4197" builtinId="8" hidden="1"/>
    <cellStyle name="Collegamento ipertestuale" xfId="4199" builtinId="8" hidden="1"/>
    <cellStyle name="Collegamento ipertestuale" xfId="4201" builtinId="8" hidden="1"/>
    <cellStyle name="Collegamento ipertestuale" xfId="4203" builtinId="8" hidden="1"/>
    <cellStyle name="Collegamento ipertestuale" xfId="4205" builtinId="8" hidden="1"/>
    <cellStyle name="Collegamento ipertestuale" xfId="4207" builtinId="8" hidden="1"/>
    <cellStyle name="Collegamento ipertestuale" xfId="4209" builtinId="8" hidden="1"/>
    <cellStyle name="Collegamento ipertestuale" xfId="4211" builtinId="8" hidden="1"/>
    <cellStyle name="Collegamento ipertestuale" xfId="4213" builtinId="8" hidden="1"/>
    <cellStyle name="Collegamento ipertestuale" xfId="4215" builtinId="8" hidden="1"/>
    <cellStyle name="Collegamento ipertestuale" xfId="4217" builtinId="8" hidden="1"/>
    <cellStyle name="Collegamento ipertestuale" xfId="4219" builtinId="8" hidden="1"/>
    <cellStyle name="Collegamento ipertestuale" xfId="4221" builtinId="8" hidden="1"/>
    <cellStyle name="Collegamento ipertestuale" xfId="4223" builtinId="8" hidden="1"/>
    <cellStyle name="Collegamento ipertestuale" xfId="4225" builtinId="8" hidden="1"/>
    <cellStyle name="Collegamento ipertestuale" xfId="4227" builtinId="8" hidden="1"/>
    <cellStyle name="Collegamento ipertestuale" xfId="4229" builtinId="8" hidden="1"/>
    <cellStyle name="Collegamento ipertestuale" xfId="4231" builtinId="8" hidden="1"/>
    <cellStyle name="Collegamento ipertestuale" xfId="4233" builtinId="8" hidden="1"/>
    <cellStyle name="Collegamento ipertestuale" xfId="4235" builtinId="8" hidden="1"/>
    <cellStyle name="Collegamento ipertestuale" xfId="4237" builtinId="8" hidden="1"/>
    <cellStyle name="Collegamento ipertestuale" xfId="4239" builtinId="8" hidden="1"/>
    <cellStyle name="Collegamento ipertestuale" xfId="4241" builtinId="8" hidden="1"/>
    <cellStyle name="Collegamento ipertestuale" xfId="4243" builtinId="8" hidden="1"/>
    <cellStyle name="Collegamento ipertestuale" xfId="4245" builtinId="8" hidden="1"/>
    <cellStyle name="Collegamento ipertestuale" xfId="4247" builtinId="8" hidden="1"/>
    <cellStyle name="Collegamento ipertestuale" xfId="4249" builtinId="8" hidden="1"/>
    <cellStyle name="Collegamento ipertestuale" xfId="4251" builtinId="8" hidden="1"/>
    <cellStyle name="Collegamento ipertestuale" xfId="4253" builtinId="8" hidden="1"/>
    <cellStyle name="Collegamento ipertestuale" xfId="4255" builtinId="8" hidden="1"/>
    <cellStyle name="Collegamento ipertestuale" xfId="4257" builtinId="8" hidden="1"/>
    <cellStyle name="Collegamento ipertestuale" xfId="4259" builtinId="8" hidden="1"/>
    <cellStyle name="Collegamento ipertestuale" xfId="4261" builtinId="8" hidden="1"/>
    <cellStyle name="Collegamento ipertestuale" xfId="4263" builtinId="8" hidden="1"/>
    <cellStyle name="Collegamento ipertestuale" xfId="4265" builtinId="8" hidden="1"/>
    <cellStyle name="Collegamento ipertestuale" xfId="4267" builtinId="8" hidden="1"/>
    <cellStyle name="Collegamento ipertestuale" xfId="4269" builtinId="8" hidden="1"/>
    <cellStyle name="Collegamento ipertestuale" xfId="4271" builtinId="8" hidden="1"/>
    <cellStyle name="Collegamento ipertestuale" xfId="4273" builtinId="8" hidden="1"/>
    <cellStyle name="Collegamento ipertestuale" xfId="4275" builtinId="8" hidden="1"/>
    <cellStyle name="Collegamento ipertestuale" xfId="4277" builtinId="8" hidden="1"/>
    <cellStyle name="Collegamento ipertestuale" xfId="4279" builtinId="8" hidden="1"/>
    <cellStyle name="Collegamento ipertestuale" xfId="4281" builtinId="8" hidden="1"/>
    <cellStyle name="Collegamento ipertestuale" xfId="4283" builtinId="8" hidden="1"/>
    <cellStyle name="Collegamento ipertestuale" xfId="4285" builtinId="8" hidden="1"/>
    <cellStyle name="Collegamento ipertestuale" xfId="4287" builtinId="8" hidden="1"/>
    <cellStyle name="Collegamento ipertestuale" xfId="4289" builtinId="8" hidden="1"/>
    <cellStyle name="Collegamento ipertestuale" xfId="4291" builtinId="8" hidden="1"/>
    <cellStyle name="Collegamento ipertestuale" xfId="4293" builtinId="8" hidden="1"/>
    <cellStyle name="Collegamento ipertestuale" xfId="4295" builtinId="8" hidden="1"/>
    <cellStyle name="Collegamento ipertestuale" xfId="4297" builtinId="8" hidden="1"/>
    <cellStyle name="Collegamento ipertestuale" xfId="4299" builtinId="8" hidden="1"/>
    <cellStyle name="Collegamento ipertestuale" xfId="4301" builtinId="8" hidden="1"/>
    <cellStyle name="Collegamento ipertestuale" xfId="4303" builtinId="8" hidden="1"/>
    <cellStyle name="Collegamento ipertestuale" xfId="4305" builtinId="8" hidden="1"/>
    <cellStyle name="Collegamento ipertestuale" xfId="4307" builtinId="8" hidden="1"/>
    <cellStyle name="Collegamento ipertestuale" xfId="4309" builtinId="8" hidden="1"/>
    <cellStyle name="Collegamento ipertestuale" xfId="4311" builtinId="8" hidden="1"/>
    <cellStyle name="Collegamento ipertestuale" xfId="4313" builtinId="8" hidden="1"/>
    <cellStyle name="Collegamento ipertestuale" xfId="4315" builtinId="8" hidden="1"/>
    <cellStyle name="Collegamento ipertestuale" xfId="4317" builtinId="8" hidden="1"/>
    <cellStyle name="Collegamento ipertestuale" xfId="4319" builtinId="8" hidden="1"/>
    <cellStyle name="Collegamento ipertestuale" xfId="4321" builtinId="8" hidden="1"/>
    <cellStyle name="Collegamento ipertestuale" xfId="4323" builtinId="8" hidden="1"/>
    <cellStyle name="Collegamento ipertestuale" xfId="4325" builtinId="8" hidden="1"/>
    <cellStyle name="Collegamento ipertestuale" xfId="4327" builtinId="8" hidden="1"/>
    <cellStyle name="Collegamento ipertestuale" xfId="4329" builtinId="8" hidden="1"/>
    <cellStyle name="Collegamento ipertestuale" xfId="4331" builtinId="8" hidden="1"/>
    <cellStyle name="Collegamento ipertestuale" xfId="4333" builtinId="8" hidden="1"/>
    <cellStyle name="Collegamento ipertestuale" xfId="4335" builtinId="8" hidden="1"/>
    <cellStyle name="Collegamento ipertestuale" xfId="4337" builtinId="8" hidden="1"/>
    <cellStyle name="Collegamento ipertestuale" xfId="4339" builtinId="8" hidden="1"/>
    <cellStyle name="Collegamento ipertestuale" xfId="4341" builtinId="8" hidden="1"/>
    <cellStyle name="Collegamento ipertestuale" xfId="4343" builtinId="8" hidden="1"/>
    <cellStyle name="Collegamento ipertestuale" xfId="4345" builtinId="8" hidden="1"/>
    <cellStyle name="Collegamento ipertestuale" xfId="4347" builtinId="8" hidden="1"/>
    <cellStyle name="Collegamento ipertestuale" xfId="4349" builtinId="8" hidden="1"/>
    <cellStyle name="Collegamento ipertestuale" xfId="4351" builtinId="8" hidden="1"/>
    <cellStyle name="Collegamento ipertestuale" xfId="4353" builtinId="8" hidden="1"/>
    <cellStyle name="Collegamento ipertestuale" xfId="4355" builtinId="8" hidden="1"/>
    <cellStyle name="Collegamento ipertestuale" xfId="4357" builtinId="8" hidden="1"/>
    <cellStyle name="Collegamento ipertestuale" xfId="4359" builtinId="8" hidden="1"/>
    <cellStyle name="Collegamento ipertestuale" xfId="4361" builtinId="8" hidden="1"/>
    <cellStyle name="Collegamento ipertestuale" xfId="4363" builtinId="8" hidden="1"/>
    <cellStyle name="Collegamento ipertestuale" xfId="4365" builtinId="8" hidden="1"/>
    <cellStyle name="Collegamento ipertestuale" xfId="4367" builtinId="8" hidden="1"/>
    <cellStyle name="Collegamento ipertestuale" xfId="4369" builtinId="8" hidden="1"/>
    <cellStyle name="Collegamento ipertestuale" xfId="4371" builtinId="8" hidden="1"/>
    <cellStyle name="Collegamento ipertestuale" xfId="4373" builtinId="8" hidden="1"/>
    <cellStyle name="Collegamento ipertestuale" xfId="4375" builtinId="8" hidden="1"/>
    <cellStyle name="Collegamento ipertestuale" xfId="4377" builtinId="8" hidden="1"/>
    <cellStyle name="Collegamento ipertestuale" xfId="4379" builtinId="8" hidden="1"/>
    <cellStyle name="Collegamento ipertestuale" xfId="4381" builtinId="8" hidden="1"/>
    <cellStyle name="Collegamento ipertestuale" xfId="4383" builtinId="8" hidden="1"/>
    <cellStyle name="Collegamento ipertestuale" xfId="4385" builtinId="8" hidden="1"/>
    <cellStyle name="Collegamento ipertestuale" xfId="4387" builtinId="8" hidden="1"/>
    <cellStyle name="Collegamento ipertestuale" xfId="4389" builtinId="8" hidden="1"/>
    <cellStyle name="Collegamento ipertestuale" xfId="4391" builtinId="8" hidden="1"/>
    <cellStyle name="Collegamento ipertestuale" xfId="4393" builtinId="8" hidden="1"/>
    <cellStyle name="Collegamento ipertestuale" xfId="4395" builtinId="8" hidden="1"/>
    <cellStyle name="Collegamento ipertestuale" xfId="4397" builtinId="8" hidden="1"/>
    <cellStyle name="Collegamento ipertestuale" xfId="4399" builtinId="8" hidden="1"/>
    <cellStyle name="Collegamento ipertestuale" xfId="4401" builtinId="8" hidden="1"/>
    <cellStyle name="Collegamento ipertestuale" xfId="4403" builtinId="8" hidden="1"/>
    <cellStyle name="Collegamento ipertestuale" xfId="4405" builtinId="8" hidden="1"/>
    <cellStyle name="Collegamento ipertestuale" xfId="4407" builtinId="8" hidden="1"/>
    <cellStyle name="Collegamento ipertestuale" xfId="4409" builtinId="8" hidden="1"/>
    <cellStyle name="Collegamento ipertestuale" xfId="4411" builtinId="8" hidden="1"/>
    <cellStyle name="Collegamento ipertestuale" xfId="4413" builtinId="8" hidden="1"/>
    <cellStyle name="Collegamento ipertestuale" xfId="4415" builtinId="8" hidden="1"/>
    <cellStyle name="Collegamento ipertestuale" xfId="4417" builtinId="8" hidden="1"/>
    <cellStyle name="Collegamento ipertestuale" xfId="4419" builtinId="8" hidden="1"/>
    <cellStyle name="Collegamento ipertestuale" xfId="4421" builtinId="8" hidden="1"/>
    <cellStyle name="Collegamento ipertestuale" xfId="4423" builtinId="8" hidden="1"/>
    <cellStyle name="Collegamento ipertestuale" xfId="4425" builtinId="8" hidden="1"/>
    <cellStyle name="Collegamento ipertestuale" xfId="4427" builtinId="8" hidden="1"/>
    <cellStyle name="Collegamento ipertestuale" xfId="4429" builtinId="8" hidden="1"/>
    <cellStyle name="Collegamento ipertestuale" xfId="4431" builtinId="8" hidden="1"/>
    <cellStyle name="Collegamento ipertestuale" xfId="4433" builtinId="8" hidden="1"/>
    <cellStyle name="Collegamento ipertestuale" xfId="4435" builtinId="8" hidden="1"/>
    <cellStyle name="Collegamento ipertestuale" xfId="4437" builtinId="8" hidden="1"/>
    <cellStyle name="Collegamento ipertestuale" xfId="4439" builtinId="8" hidden="1"/>
    <cellStyle name="Collegamento ipertestuale" xfId="4441" builtinId="8" hidden="1"/>
    <cellStyle name="Collegamento ipertestuale" xfId="4443" builtinId="8" hidden="1"/>
    <cellStyle name="Collegamento ipertestuale" xfId="4445" builtinId="8" hidden="1"/>
    <cellStyle name="Collegamento ipertestuale" xfId="4447" builtinId="8" hidden="1"/>
    <cellStyle name="Collegamento ipertestuale" xfId="4449" builtinId="8" hidden="1"/>
    <cellStyle name="Collegamento ipertestuale" xfId="4451" builtinId="8" hidden="1"/>
    <cellStyle name="Collegamento ipertestuale" xfId="4453" builtinId="8" hidden="1"/>
    <cellStyle name="Collegamento ipertestuale" xfId="4455" builtinId="8" hidden="1"/>
    <cellStyle name="Collegamento ipertestuale" xfId="4457" builtinId="8" hidden="1"/>
    <cellStyle name="Collegamento ipertestuale" xfId="4459" builtinId="8" hidden="1"/>
    <cellStyle name="Collegamento ipertestuale" xfId="4461" builtinId="8" hidden="1"/>
    <cellStyle name="Collegamento ipertestuale" xfId="4463" builtinId="8" hidden="1"/>
    <cellStyle name="Collegamento ipertestuale" xfId="4465" builtinId="8" hidden="1"/>
    <cellStyle name="Collegamento ipertestuale" xfId="4467" builtinId="8" hidden="1"/>
    <cellStyle name="Collegamento ipertestuale" xfId="4469" builtinId="8" hidden="1"/>
    <cellStyle name="Collegamento ipertestuale" xfId="4471" builtinId="8" hidden="1"/>
    <cellStyle name="Collegamento ipertestuale" xfId="4473" builtinId="8" hidden="1"/>
    <cellStyle name="Collegamento ipertestuale" xfId="4475" builtinId="8" hidden="1"/>
    <cellStyle name="Collegamento ipertestuale" xfId="4477" builtinId="8" hidden="1"/>
    <cellStyle name="Collegamento ipertestuale" xfId="4479" builtinId="8" hidden="1"/>
    <cellStyle name="Collegamento ipertestuale" xfId="4481" builtinId="8" hidden="1"/>
    <cellStyle name="Collegamento ipertestuale" xfId="4483" builtinId="8" hidden="1"/>
    <cellStyle name="Collegamento ipertestuale" xfId="4485" builtinId="8" hidden="1"/>
    <cellStyle name="Collegamento ipertestuale" xfId="4487" builtinId="8" hidden="1"/>
    <cellStyle name="Collegamento ipertestuale" xfId="4489" builtinId="8" hidden="1"/>
    <cellStyle name="Collegamento ipertestuale" xfId="4491" builtinId="8" hidden="1"/>
    <cellStyle name="Collegamento ipertestuale" xfId="4493" builtinId="8" hidden="1"/>
    <cellStyle name="Collegamento ipertestuale" xfId="4495" builtinId="8" hidden="1"/>
    <cellStyle name="Collegamento ipertestuale" xfId="4497" builtinId="8" hidden="1"/>
    <cellStyle name="Collegamento ipertestuale" xfId="4499" builtinId="8" hidden="1"/>
    <cellStyle name="Collegamento ipertestuale" xfId="4501" builtinId="8" hidden="1"/>
    <cellStyle name="Collegamento ipertestuale" xfId="4503" builtinId="8" hidden="1"/>
    <cellStyle name="Collegamento ipertestuale" xfId="4505" builtinId="8" hidden="1"/>
    <cellStyle name="Collegamento ipertestuale" xfId="4507" builtinId="8" hidden="1"/>
    <cellStyle name="Collegamento ipertestuale" xfId="4509" builtinId="8" hidden="1"/>
    <cellStyle name="Collegamento ipertestuale" xfId="4511" builtinId="8" hidden="1"/>
    <cellStyle name="Collegamento ipertestuale" xfId="4513" builtinId="8" hidden="1"/>
    <cellStyle name="Collegamento ipertestuale" xfId="4515" builtinId="8" hidden="1"/>
    <cellStyle name="Collegamento ipertestuale" xfId="4517" builtinId="8" hidden="1"/>
    <cellStyle name="Collegamento ipertestuale" xfId="4519" builtinId="8" hidden="1"/>
    <cellStyle name="Collegamento ipertestuale" xfId="4521" builtinId="8" hidden="1"/>
    <cellStyle name="Collegamento ipertestuale" xfId="4523" builtinId="8" hidden="1"/>
    <cellStyle name="Collegamento ipertestuale" xfId="4525" builtinId="8" hidden="1"/>
    <cellStyle name="Collegamento ipertestuale" xfId="4527" builtinId="8" hidden="1"/>
    <cellStyle name="Collegamento ipertestuale" xfId="4529" builtinId="8" hidden="1"/>
    <cellStyle name="Collegamento ipertestuale" xfId="4531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Collegamento ipertestuale visitato" xfId="1438" builtinId="9" hidden="1"/>
    <cellStyle name="Collegamento ipertestuale visitato" xfId="1440" builtinId="9" hidden="1"/>
    <cellStyle name="Collegamento ipertestuale visitato" xfId="1442" builtinId="9" hidden="1"/>
    <cellStyle name="Collegamento ipertestuale visitato" xfId="1444" builtinId="9" hidden="1"/>
    <cellStyle name="Collegamento ipertestuale visitato" xfId="1446" builtinId="9" hidden="1"/>
    <cellStyle name="Collegamento ipertestuale visitato" xfId="1448" builtinId="9" hidden="1"/>
    <cellStyle name="Collegamento ipertestuale visitato" xfId="1450" builtinId="9" hidden="1"/>
    <cellStyle name="Collegamento ipertestuale visitato" xfId="1452" builtinId="9" hidden="1"/>
    <cellStyle name="Collegamento ipertestuale visitato" xfId="1454" builtinId="9" hidden="1"/>
    <cellStyle name="Collegamento ipertestuale visitato" xfId="1456" builtinId="9" hidden="1"/>
    <cellStyle name="Collegamento ipertestuale visitato" xfId="1458" builtinId="9" hidden="1"/>
    <cellStyle name="Collegamento ipertestuale visitato" xfId="1460" builtinId="9" hidden="1"/>
    <cellStyle name="Collegamento ipertestuale visitato" xfId="1462" builtinId="9" hidden="1"/>
    <cellStyle name="Collegamento ipertestuale visitato" xfId="1464" builtinId="9" hidden="1"/>
    <cellStyle name="Collegamento ipertestuale visitato" xfId="1466" builtinId="9" hidden="1"/>
    <cellStyle name="Collegamento ipertestuale visitato" xfId="1468" builtinId="9" hidden="1"/>
    <cellStyle name="Collegamento ipertestuale visitato" xfId="1470" builtinId="9" hidden="1"/>
    <cellStyle name="Collegamento ipertestuale visitato" xfId="1472" builtinId="9" hidden="1"/>
    <cellStyle name="Collegamento ipertestuale visitato" xfId="1474" builtinId="9" hidden="1"/>
    <cellStyle name="Collegamento ipertestuale visitato" xfId="1476" builtinId="9" hidden="1"/>
    <cellStyle name="Collegamento ipertestuale visitato" xfId="1478" builtinId="9" hidden="1"/>
    <cellStyle name="Collegamento ipertestuale visitato" xfId="1480" builtinId="9" hidden="1"/>
    <cellStyle name="Collegamento ipertestuale visitato" xfId="1482" builtinId="9" hidden="1"/>
    <cellStyle name="Collegamento ipertestuale visitato" xfId="1484" builtinId="9" hidden="1"/>
    <cellStyle name="Collegamento ipertestuale visitato" xfId="1486" builtinId="9" hidden="1"/>
    <cellStyle name="Collegamento ipertestuale visitato" xfId="1488" builtinId="9" hidden="1"/>
    <cellStyle name="Collegamento ipertestuale visitato" xfId="1490" builtinId="9" hidden="1"/>
    <cellStyle name="Collegamento ipertestuale visitato" xfId="1492" builtinId="9" hidden="1"/>
    <cellStyle name="Collegamento ipertestuale visitato" xfId="1494" builtinId="9" hidden="1"/>
    <cellStyle name="Collegamento ipertestuale visitato" xfId="1496" builtinId="9" hidden="1"/>
    <cellStyle name="Collegamento ipertestuale visitato" xfId="1498" builtinId="9" hidden="1"/>
    <cellStyle name="Collegamento ipertestuale visitato" xfId="1500" builtinId="9" hidden="1"/>
    <cellStyle name="Collegamento ipertestuale visitato" xfId="1502" builtinId="9" hidden="1"/>
    <cellStyle name="Collegamento ipertestuale visitato" xfId="1504" builtinId="9" hidden="1"/>
    <cellStyle name="Collegamento ipertestuale visitato" xfId="1506" builtinId="9" hidden="1"/>
    <cellStyle name="Collegamento ipertestuale visitato" xfId="1508" builtinId="9" hidden="1"/>
    <cellStyle name="Collegamento ipertestuale visitato" xfId="1510" builtinId="9" hidden="1"/>
    <cellStyle name="Collegamento ipertestuale visitato" xfId="1512" builtinId="9" hidden="1"/>
    <cellStyle name="Collegamento ipertestuale visitato" xfId="1514" builtinId="9" hidden="1"/>
    <cellStyle name="Collegamento ipertestuale visitato" xfId="1516" builtinId="9" hidden="1"/>
    <cellStyle name="Collegamento ipertestuale visitato" xfId="1518" builtinId="9" hidden="1"/>
    <cellStyle name="Collegamento ipertestuale visitato" xfId="1520" builtinId="9" hidden="1"/>
    <cellStyle name="Collegamento ipertestuale visitato" xfId="1522" builtinId="9" hidden="1"/>
    <cellStyle name="Collegamento ipertestuale visitato" xfId="1524" builtinId="9" hidden="1"/>
    <cellStyle name="Collegamento ipertestuale visitato" xfId="1526" builtinId="9" hidden="1"/>
    <cellStyle name="Collegamento ipertestuale visitato" xfId="1528" builtinId="9" hidden="1"/>
    <cellStyle name="Collegamento ipertestuale visitato" xfId="1530" builtinId="9" hidden="1"/>
    <cellStyle name="Collegamento ipertestuale visitato" xfId="1532" builtinId="9" hidden="1"/>
    <cellStyle name="Collegamento ipertestuale visitato" xfId="1534" builtinId="9" hidden="1"/>
    <cellStyle name="Collegamento ipertestuale visitato" xfId="1536" builtinId="9" hidden="1"/>
    <cellStyle name="Collegamento ipertestuale visitato" xfId="1538" builtinId="9" hidden="1"/>
    <cellStyle name="Collegamento ipertestuale visitato" xfId="1540" builtinId="9" hidden="1"/>
    <cellStyle name="Collegamento ipertestuale visitato" xfId="1542" builtinId="9" hidden="1"/>
    <cellStyle name="Collegamento ipertestuale visitato" xfId="1544" builtinId="9" hidden="1"/>
    <cellStyle name="Collegamento ipertestuale visitato" xfId="1546" builtinId="9" hidden="1"/>
    <cellStyle name="Collegamento ipertestuale visitato" xfId="1548" builtinId="9" hidden="1"/>
    <cellStyle name="Collegamento ipertestuale visitato" xfId="1550" builtinId="9" hidden="1"/>
    <cellStyle name="Collegamento ipertestuale visitato" xfId="1552" builtinId="9" hidden="1"/>
    <cellStyle name="Collegamento ipertestuale visitato" xfId="1554" builtinId="9" hidden="1"/>
    <cellStyle name="Collegamento ipertestuale visitato" xfId="1556" builtinId="9" hidden="1"/>
    <cellStyle name="Collegamento ipertestuale visitato" xfId="1558" builtinId="9" hidden="1"/>
    <cellStyle name="Collegamento ipertestuale visitato" xfId="1560" builtinId="9" hidden="1"/>
    <cellStyle name="Collegamento ipertestuale visitato" xfId="1562" builtinId="9" hidden="1"/>
    <cellStyle name="Collegamento ipertestuale visitato" xfId="1564" builtinId="9" hidden="1"/>
    <cellStyle name="Collegamento ipertestuale visitato" xfId="1566" builtinId="9" hidden="1"/>
    <cellStyle name="Collegamento ipertestuale visitato" xfId="1568" builtinId="9" hidden="1"/>
    <cellStyle name="Collegamento ipertestuale visitato" xfId="1570" builtinId="9" hidden="1"/>
    <cellStyle name="Collegamento ipertestuale visitato" xfId="1572" builtinId="9" hidden="1"/>
    <cellStyle name="Collegamento ipertestuale visitato" xfId="1574" builtinId="9" hidden="1"/>
    <cellStyle name="Collegamento ipertestuale visitato" xfId="1576" builtinId="9" hidden="1"/>
    <cellStyle name="Collegamento ipertestuale visitato" xfId="1578" builtinId="9" hidden="1"/>
    <cellStyle name="Collegamento ipertestuale visitato" xfId="1580" builtinId="9" hidden="1"/>
    <cellStyle name="Collegamento ipertestuale visitato" xfId="1582" builtinId="9" hidden="1"/>
    <cellStyle name="Collegamento ipertestuale visitato" xfId="1584" builtinId="9" hidden="1"/>
    <cellStyle name="Collegamento ipertestuale visitato" xfId="1586" builtinId="9" hidden="1"/>
    <cellStyle name="Collegamento ipertestuale visitato" xfId="1588" builtinId="9" hidden="1"/>
    <cellStyle name="Collegamento ipertestuale visitato" xfId="1590" builtinId="9" hidden="1"/>
    <cellStyle name="Collegamento ipertestuale visitato" xfId="1592" builtinId="9" hidden="1"/>
    <cellStyle name="Collegamento ipertestuale visitato" xfId="1594" builtinId="9" hidden="1"/>
    <cellStyle name="Collegamento ipertestuale visitato" xfId="1596" builtinId="9" hidden="1"/>
    <cellStyle name="Collegamento ipertestuale visitato" xfId="1598" builtinId="9" hidden="1"/>
    <cellStyle name="Collegamento ipertestuale visitato" xfId="1600" builtinId="9" hidden="1"/>
    <cellStyle name="Collegamento ipertestuale visitato" xfId="1602" builtinId="9" hidden="1"/>
    <cellStyle name="Collegamento ipertestuale visitato" xfId="1604" builtinId="9" hidden="1"/>
    <cellStyle name="Collegamento ipertestuale visitato" xfId="1606" builtinId="9" hidden="1"/>
    <cellStyle name="Collegamento ipertestuale visitato" xfId="1608" builtinId="9" hidden="1"/>
    <cellStyle name="Collegamento ipertestuale visitato" xfId="1610" builtinId="9" hidden="1"/>
    <cellStyle name="Collegamento ipertestuale visitato" xfId="1612" builtinId="9" hidden="1"/>
    <cellStyle name="Collegamento ipertestuale visitato" xfId="1614" builtinId="9" hidden="1"/>
    <cellStyle name="Collegamento ipertestuale visitato" xfId="1616" builtinId="9" hidden="1"/>
    <cellStyle name="Collegamento ipertestuale visitato" xfId="1618" builtinId="9" hidden="1"/>
    <cellStyle name="Collegamento ipertestuale visitato" xfId="1620" builtinId="9" hidden="1"/>
    <cellStyle name="Collegamento ipertestuale visitato" xfId="1622" builtinId="9" hidden="1"/>
    <cellStyle name="Collegamento ipertestuale visitato" xfId="1624" builtinId="9" hidden="1"/>
    <cellStyle name="Collegamento ipertestuale visitato" xfId="1626" builtinId="9" hidden="1"/>
    <cellStyle name="Collegamento ipertestuale visitato" xfId="1628" builtinId="9" hidden="1"/>
    <cellStyle name="Collegamento ipertestuale visitato" xfId="1630" builtinId="9" hidden="1"/>
    <cellStyle name="Collegamento ipertestuale visitato" xfId="1632" builtinId="9" hidden="1"/>
    <cellStyle name="Collegamento ipertestuale visitato" xfId="1634" builtinId="9" hidden="1"/>
    <cellStyle name="Collegamento ipertestuale visitato" xfId="1636" builtinId="9" hidden="1"/>
    <cellStyle name="Collegamento ipertestuale visitato" xfId="1638" builtinId="9" hidden="1"/>
    <cellStyle name="Collegamento ipertestuale visitato" xfId="1640" builtinId="9" hidden="1"/>
    <cellStyle name="Collegamento ipertestuale visitato" xfId="1642" builtinId="9" hidden="1"/>
    <cellStyle name="Collegamento ipertestuale visitato" xfId="1644" builtinId="9" hidden="1"/>
    <cellStyle name="Collegamento ipertestuale visitato" xfId="1646" builtinId="9" hidden="1"/>
    <cellStyle name="Collegamento ipertestuale visitato" xfId="1648" builtinId="9" hidden="1"/>
    <cellStyle name="Collegamento ipertestuale visitato" xfId="1650" builtinId="9" hidden="1"/>
    <cellStyle name="Collegamento ipertestuale visitato" xfId="1652" builtinId="9" hidden="1"/>
    <cellStyle name="Collegamento ipertestuale visitato" xfId="1654" builtinId="9" hidden="1"/>
    <cellStyle name="Collegamento ipertestuale visitato" xfId="1656" builtinId="9" hidden="1"/>
    <cellStyle name="Collegamento ipertestuale visitato" xfId="1658" builtinId="9" hidden="1"/>
    <cellStyle name="Collegamento ipertestuale visitato" xfId="1660" builtinId="9" hidden="1"/>
    <cellStyle name="Collegamento ipertestuale visitato" xfId="1662" builtinId="9" hidden="1"/>
    <cellStyle name="Collegamento ipertestuale visitato" xfId="1664" builtinId="9" hidden="1"/>
    <cellStyle name="Collegamento ipertestuale visitato" xfId="1666" builtinId="9" hidden="1"/>
    <cellStyle name="Collegamento ipertestuale visitato" xfId="1668" builtinId="9" hidden="1"/>
    <cellStyle name="Collegamento ipertestuale visitato" xfId="1670" builtinId="9" hidden="1"/>
    <cellStyle name="Collegamento ipertestuale visitato" xfId="1672" builtinId="9" hidden="1"/>
    <cellStyle name="Collegamento ipertestuale visitato" xfId="1674" builtinId="9" hidden="1"/>
    <cellStyle name="Collegamento ipertestuale visitato" xfId="1676" builtinId="9" hidden="1"/>
    <cellStyle name="Collegamento ipertestuale visitato" xfId="1678" builtinId="9" hidden="1"/>
    <cellStyle name="Collegamento ipertestuale visitato" xfId="1680" builtinId="9" hidden="1"/>
    <cellStyle name="Collegamento ipertestuale visitato" xfId="1682" builtinId="9" hidden="1"/>
    <cellStyle name="Collegamento ipertestuale visitato" xfId="1684" builtinId="9" hidden="1"/>
    <cellStyle name="Collegamento ipertestuale visitato" xfId="1686" builtinId="9" hidden="1"/>
    <cellStyle name="Collegamento ipertestuale visitato" xfId="1688" builtinId="9" hidden="1"/>
    <cellStyle name="Collegamento ipertestuale visitato" xfId="1690" builtinId="9" hidden="1"/>
    <cellStyle name="Collegamento ipertestuale visitato" xfId="1692" builtinId="9" hidden="1"/>
    <cellStyle name="Collegamento ipertestuale visitato" xfId="1694" builtinId="9" hidden="1"/>
    <cellStyle name="Collegamento ipertestuale visitato" xfId="1696" builtinId="9" hidden="1"/>
    <cellStyle name="Collegamento ipertestuale visitato" xfId="1698" builtinId="9" hidden="1"/>
    <cellStyle name="Collegamento ipertestuale visitato" xfId="1700" builtinId="9" hidden="1"/>
    <cellStyle name="Collegamento ipertestuale visitato" xfId="1702" builtinId="9" hidden="1"/>
    <cellStyle name="Collegamento ipertestuale visitato" xfId="1704" builtinId="9" hidden="1"/>
    <cellStyle name="Collegamento ipertestuale visitato" xfId="1706" builtinId="9" hidden="1"/>
    <cellStyle name="Collegamento ipertestuale visitato" xfId="1708" builtinId="9" hidden="1"/>
    <cellStyle name="Collegamento ipertestuale visitato" xfId="1710" builtinId="9" hidden="1"/>
    <cellStyle name="Collegamento ipertestuale visitato" xfId="1712" builtinId="9" hidden="1"/>
    <cellStyle name="Collegamento ipertestuale visitato" xfId="1714" builtinId="9" hidden="1"/>
    <cellStyle name="Collegamento ipertestuale visitato" xfId="1716" builtinId="9" hidden="1"/>
    <cellStyle name="Collegamento ipertestuale visitato" xfId="1718" builtinId="9" hidden="1"/>
    <cellStyle name="Collegamento ipertestuale visitato" xfId="1720" builtinId="9" hidden="1"/>
    <cellStyle name="Collegamento ipertestuale visitato" xfId="1722" builtinId="9" hidden="1"/>
    <cellStyle name="Collegamento ipertestuale visitato" xfId="1724" builtinId="9" hidden="1"/>
    <cellStyle name="Collegamento ipertestuale visitato" xfId="1726" builtinId="9" hidden="1"/>
    <cellStyle name="Collegamento ipertestuale visitato" xfId="1728" builtinId="9" hidden="1"/>
    <cellStyle name="Collegamento ipertestuale visitato" xfId="1730" builtinId="9" hidden="1"/>
    <cellStyle name="Collegamento ipertestuale visitato" xfId="1732" builtinId="9" hidden="1"/>
    <cellStyle name="Collegamento ipertestuale visitato" xfId="1734" builtinId="9" hidden="1"/>
    <cellStyle name="Collegamento ipertestuale visitato" xfId="1736" builtinId="9" hidden="1"/>
    <cellStyle name="Collegamento ipertestuale visitato" xfId="1738" builtinId="9" hidden="1"/>
    <cellStyle name="Collegamento ipertestuale visitato" xfId="1740" builtinId="9" hidden="1"/>
    <cellStyle name="Collegamento ipertestuale visitato" xfId="1742" builtinId="9" hidden="1"/>
    <cellStyle name="Collegamento ipertestuale visitato" xfId="1744" builtinId="9" hidden="1"/>
    <cellStyle name="Collegamento ipertestuale visitato" xfId="1746" builtinId="9" hidden="1"/>
    <cellStyle name="Collegamento ipertestuale visitato" xfId="1748" builtinId="9" hidden="1"/>
    <cellStyle name="Collegamento ipertestuale visitato" xfId="1750" builtinId="9" hidden="1"/>
    <cellStyle name="Collegamento ipertestuale visitato" xfId="1752" builtinId="9" hidden="1"/>
    <cellStyle name="Collegamento ipertestuale visitato" xfId="1754" builtinId="9" hidden="1"/>
    <cellStyle name="Collegamento ipertestuale visitato" xfId="1756" builtinId="9" hidden="1"/>
    <cellStyle name="Collegamento ipertestuale visitato" xfId="1758" builtinId="9" hidden="1"/>
    <cellStyle name="Collegamento ipertestuale visitato" xfId="1760" builtinId="9" hidden="1"/>
    <cellStyle name="Collegamento ipertestuale visitato" xfId="1762" builtinId="9" hidden="1"/>
    <cellStyle name="Collegamento ipertestuale visitato" xfId="1764" builtinId="9" hidden="1"/>
    <cellStyle name="Collegamento ipertestuale visitato" xfId="1766" builtinId="9" hidden="1"/>
    <cellStyle name="Collegamento ipertestuale visitato" xfId="1768" builtinId="9" hidden="1"/>
    <cellStyle name="Collegamento ipertestuale visitato" xfId="1770" builtinId="9" hidden="1"/>
    <cellStyle name="Collegamento ipertestuale visitato" xfId="1772" builtinId="9" hidden="1"/>
    <cellStyle name="Collegamento ipertestuale visitato" xfId="1774" builtinId="9" hidden="1"/>
    <cellStyle name="Collegamento ipertestuale visitato" xfId="1776" builtinId="9" hidden="1"/>
    <cellStyle name="Collegamento ipertestuale visitato" xfId="1778" builtinId="9" hidden="1"/>
    <cellStyle name="Collegamento ipertestuale visitato" xfId="1780" builtinId="9" hidden="1"/>
    <cellStyle name="Collegamento ipertestuale visitato" xfId="1782" builtinId="9" hidden="1"/>
    <cellStyle name="Collegamento ipertestuale visitato" xfId="1784" builtinId="9" hidden="1"/>
    <cellStyle name="Collegamento ipertestuale visitato" xfId="1786" builtinId="9" hidden="1"/>
    <cellStyle name="Collegamento ipertestuale visitato" xfId="1788" builtinId="9" hidden="1"/>
    <cellStyle name="Collegamento ipertestuale visitato" xfId="1790" builtinId="9" hidden="1"/>
    <cellStyle name="Collegamento ipertestuale visitato" xfId="1792" builtinId="9" hidden="1"/>
    <cellStyle name="Collegamento ipertestuale visitato" xfId="1794" builtinId="9" hidden="1"/>
    <cellStyle name="Collegamento ipertestuale visitato" xfId="1796" builtinId="9" hidden="1"/>
    <cellStyle name="Collegamento ipertestuale visitato" xfId="1798" builtinId="9" hidden="1"/>
    <cellStyle name="Collegamento ipertestuale visitato" xfId="1800" builtinId="9" hidden="1"/>
    <cellStyle name="Collegamento ipertestuale visitato" xfId="1802" builtinId="9" hidden="1"/>
    <cellStyle name="Collegamento ipertestuale visitato" xfId="1804" builtinId="9" hidden="1"/>
    <cellStyle name="Collegamento ipertestuale visitato" xfId="1806" builtinId="9" hidden="1"/>
    <cellStyle name="Collegamento ipertestuale visitato" xfId="1808" builtinId="9" hidden="1"/>
    <cellStyle name="Collegamento ipertestuale visitato" xfId="1810" builtinId="9" hidden="1"/>
    <cellStyle name="Collegamento ipertestuale visitato" xfId="1812" builtinId="9" hidden="1"/>
    <cellStyle name="Collegamento ipertestuale visitato" xfId="1814" builtinId="9" hidden="1"/>
    <cellStyle name="Collegamento ipertestuale visitato" xfId="1816" builtinId="9" hidden="1"/>
    <cellStyle name="Collegamento ipertestuale visitato" xfId="1818" builtinId="9" hidden="1"/>
    <cellStyle name="Collegamento ipertestuale visitato" xfId="1820" builtinId="9" hidden="1"/>
    <cellStyle name="Collegamento ipertestuale visitato" xfId="1822" builtinId="9" hidden="1"/>
    <cellStyle name="Collegamento ipertestuale visitato" xfId="1824" builtinId="9" hidden="1"/>
    <cellStyle name="Collegamento ipertestuale visitato" xfId="1826" builtinId="9" hidden="1"/>
    <cellStyle name="Collegamento ipertestuale visitato" xfId="1828" builtinId="9" hidden="1"/>
    <cellStyle name="Collegamento ipertestuale visitato" xfId="1830" builtinId="9" hidden="1"/>
    <cellStyle name="Collegamento ipertestuale visitato" xfId="1832" builtinId="9" hidden="1"/>
    <cellStyle name="Collegamento ipertestuale visitato" xfId="1834" builtinId="9" hidden="1"/>
    <cellStyle name="Collegamento ipertestuale visitato" xfId="1836" builtinId="9" hidden="1"/>
    <cellStyle name="Collegamento ipertestuale visitato" xfId="1838" builtinId="9" hidden="1"/>
    <cellStyle name="Collegamento ipertestuale visitato" xfId="1840" builtinId="9" hidden="1"/>
    <cellStyle name="Collegamento ipertestuale visitato" xfId="1842" builtinId="9" hidden="1"/>
    <cellStyle name="Collegamento ipertestuale visitato" xfId="1844" builtinId="9" hidden="1"/>
    <cellStyle name="Collegamento ipertestuale visitato" xfId="1846" builtinId="9" hidden="1"/>
    <cellStyle name="Collegamento ipertestuale visitato" xfId="1848" builtinId="9" hidden="1"/>
    <cellStyle name="Collegamento ipertestuale visitato" xfId="1850" builtinId="9" hidden="1"/>
    <cellStyle name="Collegamento ipertestuale visitato" xfId="1852" builtinId="9" hidden="1"/>
    <cellStyle name="Collegamento ipertestuale visitato" xfId="1854" builtinId="9" hidden="1"/>
    <cellStyle name="Collegamento ipertestuale visitato" xfId="1856" builtinId="9" hidden="1"/>
    <cellStyle name="Collegamento ipertestuale visitato" xfId="1858" builtinId="9" hidden="1"/>
    <cellStyle name="Collegamento ipertestuale visitato" xfId="1860" builtinId="9" hidden="1"/>
    <cellStyle name="Collegamento ipertestuale visitato" xfId="1862" builtinId="9" hidden="1"/>
    <cellStyle name="Collegamento ipertestuale visitato" xfId="1864" builtinId="9" hidden="1"/>
    <cellStyle name="Collegamento ipertestuale visitato" xfId="1866" builtinId="9" hidden="1"/>
    <cellStyle name="Collegamento ipertestuale visitato" xfId="1868" builtinId="9" hidden="1"/>
    <cellStyle name="Collegamento ipertestuale visitato" xfId="1870" builtinId="9" hidden="1"/>
    <cellStyle name="Collegamento ipertestuale visitato" xfId="1872" builtinId="9" hidden="1"/>
    <cellStyle name="Collegamento ipertestuale visitato" xfId="1874" builtinId="9" hidden="1"/>
    <cellStyle name="Collegamento ipertestuale visitato" xfId="1876" builtinId="9" hidden="1"/>
    <cellStyle name="Collegamento ipertestuale visitato" xfId="1878" builtinId="9" hidden="1"/>
    <cellStyle name="Collegamento ipertestuale visitato" xfId="1880" builtinId="9" hidden="1"/>
    <cellStyle name="Collegamento ipertestuale visitato" xfId="1882" builtinId="9" hidden="1"/>
    <cellStyle name="Collegamento ipertestuale visitato" xfId="1884" builtinId="9" hidden="1"/>
    <cellStyle name="Collegamento ipertestuale visitato" xfId="1886" builtinId="9" hidden="1"/>
    <cellStyle name="Collegamento ipertestuale visitato" xfId="1888" builtinId="9" hidden="1"/>
    <cellStyle name="Collegamento ipertestuale visitato" xfId="1890" builtinId="9" hidden="1"/>
    <cellStyle name="Collegamento ipertestuale visitato" xfId="1892" builtinId="9" hidden="1"/>
    <cellStyle name="Collegamento ipertestuale visitato" xfId="1894" builtinId="9" hidden="1"/>
    <cellStyle name="Collegamento ipertestuale visitato" xfId="1896" builtinId="9" hidden="1"/>
    <cellStyle name="Collegamento ipertestuale visitato" xfId="1898" builtinId="9" hidden="1"/>
    <cellStyle name="Collegamento ipertestuale visitato" xfId="1900" builtinId="9" hidden="1"/>
    <cellStyle name="Collegamento ipertestuale visitato" xfId="1902" builtinId="9" hidden="1"/>
    <cellStyle name="Collegamento ipertestuale visitato" xfId="1904" builtinId="9" hidden="1"/>
    <cellStyle name="Collegamento ipertestuale visitato" xfId="1906" builtinId="9" hidden="1"/>
    <cellStyle name="Collegamento ipertestuale visitato" xfId="1908" builtinId="9" hidden="1"/>
    <cellStyle name="Collegamento ipertestuale visitato" xfId="1910" builtinId="9" hidden="1"/>
    <cellStyle name="Collegamento ipertestuale visitato" xfId="1912" builtinId="9" hidden="1"/>
    <cellStyle name="Collegamento ipertestuale visitato" xfId="1914" builtinId="9" hidden="1"/>
    <cellStyle name="Collegamento ipertestuale visitato" xfId="1916" builtinId="9" hidden="1"/>
    <cellStyle name="Collegamento ipertestuale visitato" xfId="1918" builtinId="9" hidden="1"/>
    <cellStyle name="Collegamento ipertestuale visitato" xfId="1920" builtinId="9" hidden="1"/>
    <cellStyle name="Collegamento ipertestuale visitato" xfId="1922" builtinId="9" hidden="1"/>
    <cellStyle name="Collegamento ipertestuale visitato" xfId="1924" builtinId="9" hidden="1"/>
    <cellStyle name="Collegamento ipertestuale visitato" xfId="1926" builtinId="9" hidden="1"/>
    <cellStyle name="Collegamento ipertestuale visitato" xfId="1928" builtinId="9" hidden="1"/>
    <cellStyle name="Collegamento ipertestuale visitato" xfId="1930" builtinId="9" hidden="1"/>
    <cellStyle name="Collegamento ipertestuale visitato" xfId="1932" builtinId="9" hidden="1"/>
    <cellStyle name="Collegamento ipertestuale visitato" xfId="1934" builtinId="9" hidden="1"/>
    <cellStyle name="Collegamento ipertestuale visitato" xfId="1936" builtinId="9" hidden="1"/>
    <cellStyle name="Collegamento ipertestuale visitato" xfId="1938" builtinId="9" hidden="1"/>
    <cellStyle name="Collegamento ipertestuale visitato" xfId="1940" builtinId="9" hidden="1"/>
    <cellStyle name="Collegamento ipertestuale visitato" xfId="1942" builtinId="9" hidden="1"/>
    <cellStyle name="Collegamento ipertestuale visitato" xfId="1944" builtinId="9" hidden="1"/>
    <cellStyle name="Collegamento ipertestuale visitato" xfId="1946" builtinId="9" hidden="1"/>
    <cellStyle name="Collegamento ipertestuale visitato" xfId="1948" builtinId="9" hidden="1"/>
    <cellStyle name="Collegamento ipertestuale visitato" xfId="1950" builtinId="9" hidden="1"/>
    <cellStyle name="Collegamento ipertestuale visitato" xfId="1952" builtinId="9" hidden="1"/>
    <cellStyle name="Collegamento ipertestuale visitato" xfId="1954" builtinId="9" hidden="1"/>
    <cellStyle name="Collegamento ipertestuale visitato" xfId="1956" builtinId="9" hidden="1"/>
    <cellStyle name="Collegamento ipertestuale visitato" xfId="1958" builtinId="9" hidden="1"/>
    <cellStyle name="Collegamento ipertestuale visitato" xfId="1960" builtinId="9" hidden="1"/>
    <cellStyle name="Collegamento ipertestuale visitato" xfId="1962" builtinId="9" hidden="1"/>
    <cellStyle name="Collegamento ipertestuale visitato" xfId="1964" builtinId="9" hidden="1"/>
    <cellStyle name="Collegamento ipertestuale visitato" xfId="1966" builtinId="9" hidden="1"/>
    <cellStyle name="Collegamento ipertestuale visitato" xfId="1968" builtinId="9" hidden="1"/>
    <cellStyle name="Collegamento ipertestuale visitato" xfId="1970" builtinId="9" hidden="1"/>
    <cellStyle name="Collegamento ipertestuale visitato" xfId="1972" builtinId="9" hidden="1"/>
    <cellStyle name="Collegamento ipertestuale visitato" xfId="1974" builtinId="9" hidden="1"/>
    <cellStyle name="Collegamento ipertestuale visitato" xfId="1976" builtinId="9" hidden="1"/>
    <cellStyle name="Collegamento ipertestuale visitato" xfId="1978" builtinId="9" hidden="1"/>
    <cellStyle name="Collegamento ipertestuale visitato" xfId="1980" builtinId="9" hidden="1"/>
    <cellStyle name="Collegamento ipertestuale visitato" xfId="1982" builtinId="9" hidden="1"/>
    <cellStyle name="Collegamento ipertestuale visitato" xfId="1984" builtinId="9" hidden="1"/>
    <cellStyle name="Collegamento ipertestuale visitato" xfId="1986" builtinId="9" hidden="1"/>
    <cellStyle name="Collegamento ipertestuale visitato" xfId="1988" builtinId="9" hidden="1"/>
    <cellStyle name="Collegamento ipertestuale visitato" xfId="1990" builtinId="9" hidden="1"/>
    <cellStyle name="Collegamento ipertestuale visitato" xfId="1992" builtinId="9" hidden="1"/>
    <cellStyle name="Collegamento ipertestuale visitato" xfId="1994" builtinId="9" hidden="1"/>
    <cellStyle name="Collegamento ipertestuale visitato" xfId="1996" builtinId="9" hidden="1"/>
    <cellStyle name="Collegamento ipertestuale visitato" xfId="1998" builtinId="9" hidden="1"/>
    <cellStyle name="Collegamento ipertestuale visitato" xfId="2000" builtinId="9" hidden="1"/>
    <cellStyle name="Collegamento ipertestuale visitato" xfId="2002" builtinId="9" hidden="1"/>
    <cellStyle name="Collegamento ipertestuale visitato" xfId="2004" builtinId="9" hidden="1"/>
    <cellStyle name="Collegamento ipertestuale visitato" xfId="2006" builtinId="9" hidden="1"/>
    <cellStyle name="Collegamento ipertestuale visitato" xfId="2008" builtinId="9" hidden="1"/>
    <cellStyle name="Collegamento ipertestuale visitato" xfId="2010" builtinId="9" hidden="1"/>
    <cellStyle name="Collegamento ipertestuale visitato" xfId="2012" builtinId="9" hidden="1"/>
    <cellStyle name="Collegamento ipertestuale visitato" xfId="2014" builtinId="9" hidden="1"/>
    <cellStyle name="Collegamento ipertestuale visitato" xfId="2016" builtinId="9" hidden="1"/>
    <cellStyle name="Collegamento ipertestuale visitato" xfId="2018" builtinId="9" hidden="1"/>
    <cellStyle name="Collegamento ipertestuale visitato" xfId="2020" builtinId="9" hidden="1"/>
    <cellStyle name="Collegamento ipertestuale visitato" xfId="2022" builtinId="9" hidden="1"/>
    <cellStyle name="Collegamento ipertestuale visitato" xfId="2024" builtinId="9" hidden="1"/>
    <cellStyle name="Collegamento ipertestuale visitato" xfId="2026" builtinId="9" hidden="1"/>
    <cellStyle name="Collegamento ipertestuale visitato" xfId="2028" builtinId="9" hidden="1"/>
    <cellStyle name="Collegamento ipertestuale visitato" xfId="2030" builtinId="9" hidden="1"/>
    <cellStyle name="Collegamento ipertestuale visitato" xfId="2032" builtinId="9" hidden="1"/>
    <cellStyle name="Collegamento ipertestuale visitato" xfId="2034" builtinId="9" hidden="1"/>
    <cellStyle name="Collegamento ipertestuale visitato" xfId="2036" builtinId="9" hidden="1"/>
    <cellStyle name="Collegamento ipertestuale visitato" xfId="2038" builtinId="9" hidden="1"/>
    <cellStyle name="Collegamento ipertestuale visitato" xfId="2040" builtinId="9" hidden="1"/>
    <cellStyle name="Collegamento ipertestuale visitato" xfId="2042" builtinId="9" hidden="1"/>
    <cellStyle name="Collegamento ipertestuale visitato" xfId="2044" builtinId="9" hidden="1"/>
    <cellStyle name="Collegamento ipertestuale visitato" xfId="2046" builtinId="9" hidden="1"/>
    <cellStyle name="Collegamento ipertestuale visitato" xfId="2048" builtinId="9" hidden="1"/>
    <cellStyle name="Collegamento ipertestuale visitato" xfId="2050" builtinId="9" hidden="1"/>
    <cellStyle name="Collegamento ipertestuale visitato" xfId="2052" builtinId="9" hidden="1"/>
    <cellStyle name="Collegamento ipertestuale visitato" xfId="2054" builtinId="9" hidden="1"/>
    <cellStyle name="Collegamento ipertestuale visitato" xfId="2056" builtinId="9" hidden="1"/>
    <cellStyle name="Collegamento ipertestuale visitato" xfId="2058" builtinId="9" hidden="1"/>
    <cellStyle name="Collegamento ipertestuale visitato" xfId="2060" builtinId="9" hidden="1"/>
    <cellStyle name="Collegamento ipertestuale visitato" xfId="2062" builtinId="9" hidden="1"/>
    <cellStyle name="Collegamento ipertestuale visitato" xfId="2064" builtinId="9" hidden="1"/>
    <cellStyle name="Collegamento ipertestuale visitato" xfId="2066" builtinId="9" hidden="1"/>
    <cellStyle name="Collegamento ipertestuale visitato" xfId="2068" builtinId="9" hidden="1"/>
    <cellStyle name="Collegamento ipertestuale visitato" xfId="2070" builtinId="9" hidden="1"/>
    <cellStyle name="Collegamento ipertestuale visitato" xfId="2072" builtinId="9" hidden="1"/>
    <cellStyle name="Collegamento ipertestuale visitato" xfId="2074" builtinId="9" hidden="1"/>
    <cellStyle name="Collegamento ipertestuale visitato" xfId="2076" builtinId="9" hidden="1"/>
    <cellStyle name="Collegamento ipertestuale visitato" xfId="2078" builtinId="9" hidden="1"/>
    <cellStyle name="Collegamento ipertestuale visitato" xfId="2080" builtinId="9" hidden="1"/>
    <cellStyle name="Collegamento ipertestuale visitato" xfId="2082" builtinId="9" hidden="1"/>
    <cellStyle name="Collegamento ipertestuale visitato" xfId="2084" builtinId="9" hidden="1"/>
    <cellStyle name="Collegamento ipertestuale visitato" xfId="2086" builtinId="9" hidden="1"/>
    <cellStyle name="Collegamento ipertestuale visitato" xfId="2088" builtinId="9" hidden="1"/>
    <cellStyle name="Collegamento ipertestuale visitato" xfId="2090" builtinId="9" hidden="1"/>
    <cellStyle name="Collegamento ipertestuale visitato" xfId="2092" builtinId="9" hidden="1"/>
    <cellStyle name="Collegamento ipertestuale visitato" xfId="2094" builtinId="9" hidden="1"/>
    <cellStyle name="Collegamento ipertestuale visitato" xfId="2096" builtinId="9" hidden="1"/>
    <cellStyle name="Collegamento ipertestuale visitato" xfId="2098" builtinId="9" hidden="1"/>
    <cellStyle name="Collegamento ipertestuale visitato" xfId="2100" builtinId="9" hidden="1"/>
    <cellStyle name="Collegamento ipertestuale visitato" xfId="2102" builtinId="9" hidden="1"/>
    <cellStyle name="Collegamento ipertestuale visitato" xfId="2104" builtinId="9" hidden="1"/>
    <cellStyle name="Collegamento ipertestuale visitato" xfId="2106" builtinId="9" hidden="1"/>
    <cellStyle name="Collegamento ipertestuale visitato" xfId="2108" builtinId="9" hidden="1"/>
    <cellStyle name="Collegamento ipertestuale visitato" xfId="2110" builtinId="9" hidden="1"/>
    <cellStyle name="Collegamento ipertestuale visitato" xfId="2112" builtinId="9" hidden="1"/>
    <cellStyle name="Collegamento ipertestuale visitato" xfId="2114" builtinId="9" hidden="1"/>
    <cellStyle name="Collegamento ipertestuale visitato" xfId="2116" builtinId="9" hidden="1"/>
    <cellStyle name="Collegamento ipertestuale visitato" xfId="2118" builtinId="9" hidden="1"/>
    <cellStyle name="Collegamento ipertestuale visitato" xfId="2120" builtinId="9" hidden="1"/>
    <cellStyle name="Collegamento ipertestuale visitato" xfId="2122" builtinId="9" hidden="1"/>
    <cellStyle name="Collegamento ipertestuale visitato" xfId="2124" builtinId="9" hidden="1"/>
    <cellStyle name="Collegamento ipertestuale visitato" xfId="2126" builtinId="9" hidden="1"/>
    <cellStyle name="Collegamento ipertestuale visitato" xfId="2128" builtinId="9" hidden="1"/>
    <cellStyle name="Collegamento ipertestuale visitato" xfId="2130" builtinId="9" hidden="1"/>
    <cellStyle name="Collegamento ipertestuale visitato" xfId="2132" builtinId="9" hidden="1"/>
    <cellStyle name="Collegamento ipertestuale visitato" xfId="2134" builtinId="9" hidden="1"/>
    <cellStyle name="Collegamento ipertestuale visitato" xfId="2136" builtinId="9" hidden="1"/>
    <cellStyle name="Collegamento ipertestuale visitato" xfId="2138" builtinId="9" hidden="1"/>
    <cellStyle name="Collegamento ipertestuale visitato" xfId="2140" builtinId="9" hidden="1"/>
    <cellStyle name="Collegamento ipertestuale visitato" xfId="2142" builtinId="9" hidden="1"/>
    <cellStyle name="Collegamento ipertestuale visitato" xfId="2144" builtinId="9" hidden="1"/>
    <cellStyle name="Collegamento ipertestuale visitato" xfId="2146" builtinId="9" hidden="1"/>
    <cellStyle name="Collegamento ipertestuale visitato" xfId="2148" builtinId="9" hidden="1"/>
    <cellStyle name="Collegamento ipertestuale visitato" xfId="2150" builtinId="9" hidden="1"/>
    <cellStyle name="Collegamento ipertestuale visitato" xfId="2152" builtinId="9" hidden="1"/>
    <cellStyle name="Collegamento ipertestuale visitato" xfId="2154" builtinId="9" hidden="1"/>
    <cellStyle name="Collegamento ipertestuale visitato" xfId="2156" builtinId="9" hidden="1"/>
    <cellStyle name="Collegamento ipertestuale visitato" xfId="2158" builtinId="9" hidden="1"/>
    <cellStyle name="Collegamento ipertestuale visitato" xfId="2160" builtinId="9" hidden="1"/>
    <cellStyle name="Collegamento ipertestuale visitato" xfId="2162" builtinId="9" hidden="1"/>
    <cellStyle name="Collegamento ipertestuale visitato" xfId="2164" builtinId="9" hidden="1"/>
    <cellStyle name="Collegamento ipertestuale visitato" xfId="2166" builtinId="9" hidden="1"/>
    <cellStyle name="Collegamento ipertestuale visitato" xfId="2168" builtinId="9" hidden="1"/>
    <cellStyle name="Collegamento ipertestuale visitato" xfId="2170" builtinId="9" hidden="1"/>
    <cellStyle name="Collegamento ipertestuale visitato" xfId="2172" builtinId="9" hidden="1"/>
    <cellStyle name="Collegamento ipertestuale visitato" xfId="2174" builtinId="9" hidden="1"/>
    <cellStyle name="Collegamento ipertestuale visitato" xfId="2176" builtinId="9" hidden="1"/>
    <cellStyle name="Collegamento ipertestuale visitato" xfId="2178" builtinId="9" hidden="1"/>
    <cellStyle name="Collegamento ipertestuale visitato" xfId="2180" builtinId="9" hidden="1"/>
    <cellStyle name="Collegamento ipertestuale visitato" xfId="2182" builtinId="9" hidden="1"/>
    <cellStyle name="Collegamento ipertestuale visitato" xfId="2184" builtinId="9" hidden="1"/>
    <cellStyle name="Collegamento ipertestuale visitato" xfId="2186" builtinId="9" hidden="1"/>
    <cellStyle name="Collegamento ipertestuale visitato" xfId="2188" builtinId="9" hidden="1"/>
    <cellStyle name="Collegamento ipertestuale visitato" xfId="2190" builtinId="9" hidden="1"/>
    <cellStyle name="Collegamento ipertestuale visitato" xfId="2192" builtinId="9" hidden="1"/>
    <cellStyle name="Collegamento ipertestuale visitato" xfId="2194" builtinId="9" hidden="1"/>
    <cellStyle name="Collegamento ipertestuale visitato" xfId="2196" builtinId="9" hidden="1"/>
    <cellStyle name="Collegamento ipertestuale visitato" xfId="2198" builtinId="9" hidden="1"/>
    <cellStyle name="Collegamento ipertestuale visitato" xfId="2200" builtinId="9" hidden="1"/>
    <cellStyle name="Collegamento ipertestuale visitato" xfId="2202" builtinId="9" hidden="1"/>
    <cellStyle name="Collegamento ipertestuale visitato" xfId="2204" builtinId="9" hidden="1"/>
    <cellStyle name="Collegamento ipertestuale visitato" xfId="2206" builtinId="9" hidden="1"/>
    <cellStyle name="Collegamento ipertestuale visitato" xfId="2208" builtinId="9" hidden="1"/>
    <cellStyle name="Collegamento ipertestuale visitato" xfId="2210" builtinId="9" hidden="1"/>
    <cellStyle name="Collegamento ipertestuale visitato" xfId="2212" builtinId="9" hidden="1"/>
    <cellStyle name="Collegamento ipertestuale visitato" xfId="2214" builtinId="9" hidden="1"/>
    <cellStyle name="Collegamento ipertestuale visitato" xfId="2216" builtinId="9" hidden="1"/>
    <cellStyle name="Collegamento ipertestuale visitato" xfId="2218" builtinId="9" hidden="1"/>
    <cellStyle name="Collegamento ipertestuale visitato" xfId="2220" builtinId="9" hidden="1"/>
    <cellStyle name="Collegamento ipertestuale visitato" xfId="2222" builtinId="9" hidden="1"/>
    <cellStyle name="Collegamento ipertestuale visitato" xfId="2224" builtinId="9" hidden="1"/>
    <cellStyle name="Collegamento ipertestuale visitato" xfId="2226" builtinId="9" hidden="1"/>
    <cellStyle name="Collegamento ipertestuale visitato" xfId="2228" builtinId="9" hidden="1"/>
    <cellStyle name="Collegamento ipertestuale visitato" xfId="2230" builtinId="9" hidden="1"/>
    <cellStyle name="Collegamento ipertestuale visitato" xfId="2232" builtinId="9" hidden="1"/>
    <cellStyle name="Collegamento ipertestuale visitato" xfId="2234" builtinId="9" hidden="1"/>
    <cellStyle name="Collegamento ipertestuale visitato" xfId="2236" builtinId="9" hidden="1"/>
    <cellStyle name="Collegamento ipertestuale visitato" xfId="2238" builtinId="9" hidden="1"/>
    <cellStyle name="Collegamento ipertestuale visitato" xfId="2240" builtinId="9" hidden="1"/>
    <cellStyle name="Collegamento ipertestuale visitato" xfId="2242" builtinId="9" hidden="1"/>
    <cellStyle name="Collegamento ipertestuale visitato" xfId="2244" builtinId="9" hidden="1"/>
    <cellStyle name="Collegamento ipertestuale visitato" xfId="2246" builtinId="9" hidden="1"/>
    <cellStyle name="Collegamento ipertestuale visitato" xfId="2248" builtinId="9" hidden="1"/>
    <cellStyle name="Collegamento ipertestuale visitato" xfId="2250" builtinId="9" hidden="1"/>
    <cellStyle name="Collegamento ipertestuale visitato" xfId="2252" builtinId="9" hidden="1"/>
    <cellStyle name="Collegamento ipertestuale visitato" xfId="2254" builtinId="9" hidden="1"/>
    <cellStyle name="Collegamento ipertestuale visitato" xfId="2256" builtinId="9" hidden="1"/>
    <cellStyle name="Collegamento ipertestuale visitato" xfId="2258" builtinId="9" hidden="1"/>
    <cellStyle name="Collegamento ipertestuale visitato" xfId="2260" builtinId="9" hidden="1"/>
    <cellStyle name="Collegamento ipertestuale visitato" xfId="2262" builtinId="9" hidden="1"/>
    <cellStyle name="Collegamento ipertestuale visitato" xfId="2264" builtinId="9" hidden="1"/>
    <cellStyle name="Collegamento ipertestuale visitato" xfId="2266" builtinId="9" hidden="1"/>
    <cellStyle name="Collegamento ipertestuale visitato" xfId="2268" builtinId="9" hidden="1"/>
    <cellStyle name="Collegamento ipertestuale visitato" xfId="2270" builtinId="9" hidden="1"/>
    <cellStyle name="Collegamento ipertestuale visitato" xfId="2272" builtinId="9" hidden="1"/>
    <cellStyle name="Collegamento ipertestuale visitato" xfId="2274" builtinId="9" hidden="1"/>
    <cellStyle name="Collegamento ipertestuale visitato" xfId="2276" builtinId="9" hidden="1"/>
    <cellStyle name="Collegamento ipertestuale visitato" xfId="2278" builtinId="9" hidden="1"/>
    <cellStyle name="Collegamento ipertestuale visitato" xfId="2280" builtinId="9" hidden="1"/>
    <cellStyle name="Collegamento ipertestuale visitato" xfId="2282" builtinId="9" hidden="1"/>
    <cellStyle name="Collegamento ipertestuale visitato" xfId="2284" builtinId="9" hidden="1"/>
    <cellStyle name="Collegamento ipertestuale visitato" xfId="2286" builtinId="9" hidden="1"/>
    <cellStyle name="Collegamento ipertestuale visitato" xfId="2288" builtinId="9" hidden="1"/>
    <cellStyle name="Collegamento ipertestuale visitato" xfId="2290" builtinId="9" hidden="1"/>
    <cellStyle name="Collegamento ipertestuale visitato" xfId="2292" builtinId="9" hidden="1"/>
    <cellStyle name="Collegamento ipertestuale visitato" xfId="2294" builtinId="9" hidden="1"/>
    <cellStyle name="Collegamento ipertestuale visitato" xfId="2296" builtinId="9" hidden="1"/>
    <cellStyle name="Collegamento ipertestuale visitato" xfId="2298" builtinId="9" hidden="1"/>
    <cellStyle name="Collegamento ipertestuale visitato" xfId="2300" builtinId="9" hidden="1"/>
    <cellStyle name="Collegamento ipertestuale visitato" xfId="2302" builtinId="9" hidden="1"/>
    <cellStyle name="Collegamento ipertestuale visitato" xfId="2304" builtinId="9" hidden="1"/>
    <cellStyle name="Collegamento ipertestuale visitato" xfId="2306" builtinId="9" hidden="1"/>
    <cellStyle name="Collegamento ipertestuale visitato" xfId="2308" builtinId="9" hidden="1"/>
    <cellStyle name="Collegamento ipertestuale visitato" xfId="2310" builtinId="9" hidden="1"/>
    <cellStyle name="Collegamento ipertestuale visitato" xfId="2312" builtinId="9" hidden="1"/>
    <cellStyle name="Collegamento ipertestuale visitato" xfId="2314" builtinId="9" hidden="1"/>
    <cellStyle name="Collegamento ipertestuale visitato" xfId="2316" builtinId="9" hidden="1"/>
    <cellStyle name="Collegamento ipertestuale visitato" xfId="2318" builtinId="9" hidden="1"/>
    <cellStyle name="Collegamento ipertestuale visitato" xfId="2320" builtinId="9" hidden="1"/>
    <cellStyle name="Collegamento ipertestuale visitato" xfId="2322" builtinId="9" hidden="1"/>
    <cellStyle name="Collegamento ipertestuale visitato" xfId="2324" builtinId="9" hidden="1"/>
    <cellStyle name="Collegamento ipertestuale visitato" xfId="2326" builtinId="9" hidden="1"/>
    <cellStyle name="Collegamento ipertestuale visitato" xfId="2328" builtinId="9" hidden="1"/>
    <cellStyle name="Collegamento ipertestuale visitato" xfId="2330" builtinId="9" hidden="1"/>
    <cellStyle name="Collegamento ipertestuale visitato" xfId="2332" builtinId="9" hidden="1"/>
    <cellStyle name="Collegamento ipertestuale visitato" xfId="2334" builtinId="9" hidden="1"/>
    <cellStyle name="Collegamento ipertestuale visitato" xfId="2336" builtinId="9" hidden="1"/>
    <cellStyle name="Collegamento ipertestuale visitato" xfId="2338" builtinId="9" hidden="1"/>
    <cellStyle name="Collegamento ipertestuale visitato" xfId="2340" builtinId="9" hidden="1"/>
    <cellStyle name="Collegamento ipertestuale visitato" xfId="2342" builtinId="9" hidden="1"/>
    <cellStyle name="Collegamento ipertestuale visitato" xfId="2344" builtinId="9" hidden="1"/>
    <cellStyle name="Collegamento ipertestuale visitato" xfId="2346" builtinId="9" hidden="1"/>
    <cellStyle name="Collegamento ipertestuale visitato" xfId="2348" builtinId="9" hidden="1"/>
    <cellStyle name="Collegamento ipertestuale visitato" xfId="2350" builtinId="9" hidden="1"/>
    <cellStyle name="Collegamento ipertestuale visitato" xfId="2352" builtinId="9" hidden="1"/>
    <cellStyle name="Collegamento ipertestuale visitato" xfId="2354" builtinId="9" hidden="1"/>
    <cellStyle name="Collegamento ipertestuale visitato" xfId="2356" builtinId="9" hidden="1"/>
    <cellStyle name="Collegamento ipertestuale visitato" xfId="2358" builtinId="9" hidden="1"/>
    <cellStyle name="Collegamento ipertestuale visitato" xfId="2360" builtinId="9" hidden="1"/>
    <cellStyle name="Collegamento ipertestuale visitato" xfId="2362" builtinId="9" hidden="1"/>
    <cellStyle name="Collegamento ipertestuale visitato" xfId="2364" builtinId="9" hidden="1"/>
    <cellStyle name="Collegamento ipertestuale visitato" xfId="2366" builtinId="9" hidden="1"/>
    <cellStyle name="Collegamento ipertestuale visitato" xfId="2368" builtinId="9" hidden="1"/>
    <cellStyle name="Collegamento ipertestuale visitato" xfId="2370" builtinId="9" hidden="1"/>
    <cellStyle name="Collegamento ipertestuale visitato" xfId="2372" builtinId="9" hidden="1"/>
    <cellStyle name="Collegamento ipertestuale visitato" xfId="2374" builtinId="9" hidden="1"/>
    <cellStyle name="Collegamento ipertestuale visitato" xfId="2376" builtinId="9" hidden="1"/>
    <cellStyle name="Collegamento ipertestuale visitato" xfId="2378" builtinId="9" hidden="1"/>
    <cellStyle name="Collegamento ipertestuale visitato" xfId="2380" builtinId="9" hidden="1"/>
    <cellStyle name="Collegamento ipertestuale visitato" xfId="2382" builtinId="9" hidden="1"/>
    <cellStyle name="Collegamento ipertestuale visitato" xfId="2384" builtinId="9" hidden="1"/>
    <cellStyle name="Collegamento ipertestuale visitato" xfId="2386" builtinId="9" hidden="1"/>
    <cellStyle name="Collegamento ipertestuale visitato" xfId="2388" builtinId="9" hidden="1"/>
    <cellStyle name="Collegamento ipertestuale visitato" xfId="2390" builtinId="9" hidden="1"/>
    <cellStyle name="Collegamento ipertestuale visitato" xfId="2392" builtinId="9" hidden="1"/>
    <cellStyle name="Collegamento ipertestuale visitato" xfId="2394" builtinId="9" hidden="1"/>
    <cellStyle name="Collegamento ipertestuale visitato" xfId="2396" builtinId="9" hidden="1"/>
    <cellStyle name="Collegamento ipertestuale visitato" xfId="2398" builtinId="9" hidden="1"/>
    <cellStyle name="Collegamento ipertestuale visitato" xfId="2400" builtinId="9" hidden="1"/>
    <cellStyle name="Collegamento ipertestuale visitato" xfId="2402" builtinId="9" hidden="1"/>
    <cellStyle name="Collegamento ipertestuale visitato" xfId="2404" builtinId="9" hidden="1"/>
    <cellStyle name="Collegamento ipertestuale visitato" xfId="2406" builtinId="9" hidden="1"/>
    <cellStyle name="Collegamento ipertestuale visitato" xfId="2408" builtinId="9" hidden="1"/>
    <cellStyle name="Collegamento ipertestuale visitato" xfId="2410" builtinId="9" hidden="1"/>
    <cellStyle name="Collegamento ipertestuale visitato" xfId="2412" builtinId="9" hidden="1"/>
    <cellStyle name="Collegamento ipertestuale visitato" xfId="2414" builtinId="9" hidden="1"/>
    <cellStyle name="Collegamento ipertestuale visitato" xfId="2416" builtinId="9" hidden="1"/>
    <cellStyle name="Collegamento ipertestuale visitato" xfId="2418" builtinId="9" hidden="1"/>
    <cellStyle name="Collegamento ipertestuale visitato" xfId="2420" builtinId="9" hidden="1"/>
    <cellStyle name="Collegamento ipertestuale visitato" xfId="2422" builtinId="9" hidden="1"/>
    <cellStyle name="Collegamento ipertestuale visitato" xfId="2424" builtinId="9" hidden="1"/>
    <cellStyle name="Collegamento ipertestuale visitato" xfId="2426" builtinId="9" hidden="1"/>
    <cellStyle name="Collegamento ipertestuale visitato" xfId="2428" builtinId="9" hidden="1"/>
    <cellStyle name="Collegamento ipertestuale visitato" xfId="2430" builtinId="9" hidden="1"/>
    <cellStyle name="Collegamento ipertestuale visitato" xfId="2432" builtinId="9" hidden="1"/>
    <cellStyle name="Collegamento ipertestuale visitato" xfId="2434" builtinId="9" hidden="1"/>
    <cellStyle name="Collegamento ipertestuale visitato" xfId="2436" builtinId="9" hidden="1"/>
    <cellStyle name="Collegamento ipertestuale visitato" xfId="2438" builtinId="9" hidden="1"/>
    <cellStyle name="Collegamento ipertestuale visitato" xfId="2440" builtinId="9" hidden="1"/>
    <cellStyle name="Collegamento ipertestuale visitato" xfId="2442" builtinId="9" hidden="1"/>
    <cellStyle name="Collegamento ipertestuale visitato" xfId="2444" builtinId="9" hidden="1"/>
    <cellStyle name="Collegamento ipertestuale visitato" xfId="2446" builtinId="9" hidden="1"/>
    <cellStyle name="Collegamento ipertestuale visitato" xfId="2448" builtinId="9" hidden="1"/>
    <cellStyle name="Collegamento ipertestuale visitato" xfId="2450" builtinId="9" hidden="1"/>
    <cellStyle name="Collegamento ipertestuale visitato" xfId="2452" builtinId="9" hidden="1"/>
    <cellStyle name="Collegamento ipertestuale visitato" xfId="2454" builtinId="9" hidden="1"/>
    <cellStyle name="Collegamento ipertestuale visitato" xfId="2456" builtinId="9" hidden="1"/>
    <cellStyle name="Collegamento ipertestuale visitato" xfId="2458" builtinId="9" hidden="1"/>
    <cellStyle name="Collegamento ipertestuale visitato" xfId="2460" builtinId="9" hidden="1"/>
    <cellStyle name="Collegamento ipertestuale visitato" xfId="2462" builtinId="9" hidden="1"/>
    <cellStyle name="Collegamento ipertestuale visitato" xfId="2464" builtinId="9" hidden="1"/>
    <cellStyle name="Collegamento ipertestuale visitato" xfId="2466" builtinId="9" hidden="1"/>
    <cellStyle name="Collegamento ipertestuale visitato" xfId="2468" builtinId="9" hidden="1"/>
    <cellStyle name="Collegamento ipertestuale visitato" xfId="2470" builtinId="9" hidden="1"/>
    <cellStyle name="Collegamento ipertestuale visitato" xfId="2472" builtinId="9" hidden="1"/>
    <cellStyle name="Collegamento ipertestuale visitato" xfId="2474" builtinId="9" hidden="1"/>
    <cellStyle name="Collegamento ipertestuale visitato" xfId="2476" builtinId="9" hidden="1"/>
    <cellStyle name="Collegamento ipertestuale visitato" xfId="2478" builtinId="9" hidden="1"/>
    <cellStyle name="Collegamento ipertestuale visitato" xfId="2480" builtinId="9" hidden="1"/>
    <cellStyle name="Collegamento ipertestuale visitato" xfId="2482" builtinId="9" hidden="1"/>
    <cellStyle name="Collegamento ipertestuale visitato" xfId="2484" builtinId="9" hidden="1"/>
    <cellStyle name="Collegamento ipertestuale visitato" xfId="2486" builtinId="9" hidden="1"/>
    <cellStyle name="Collegamento ipertestuale visitato" xfId="2488" builtinId="9" hidden="1"/>
    <cellStyle name="Collegamento ipertestuale visitato" xfId="2490" builtinId="9" hidden="1"/>
    <cellStyle name="Collegamento ipertestuale visitato" xfId="2492" builtinId="9" hidden="1"/>
    <cellStyle name="Collegamento ipertestuale visitato" xfId="2494" builtinId="9" hidden="1"/>
    <cellStyle name="Collegamento ipertestuale visitato" xfId="2496" builtinId="9" hidden="1"/>
    <cellStyle name="Collegamento ipertestuale visitato" xfId="2498" builtinId="9" hidden="1"/>
    <cellStyle name="Collegamento ipertestuale visitato" xfId="2500" builtinId="9" hidden="1"/>
    <cellStyle name="Collegamento ipertestuale visitato" xfId="2502" builtinId="9" hidden="1"/>
    <cellStyle name="Collegamento ipertestuale visitato" xfId="2504" builtinId="9" hidden="1"/>
    <cellStyle name="Collegamento ipertestuale visitato" xfId="2506" builtinId="9" hidden="1"/>
    <cellStyle name="Collegamento ipertestuale visitato" xfId="2508" builtinId="9" hidden="1"/>
    <cellStyle name="Collegamento ipertestuale visitato" xfId="2510" builtinId="9" hidden="1"/>
    <cellStyle name="Collegamento ipertestuale visitato" xfId="2512" builtinId="9" hidden="1"/>
    <cellStyle name="Collegamento ipertestuale visitato" xfId="2514" builtinId="9" hidden="1"/>
    <cellStyle name="Collegamento ipertestuale visitato" xfId="2516" builtinId="9" hidden="1"/>
    <cellStyle name="Collegamento ipertestuale visitato" xfId="2518" builtinId="9" hidden="1"/>
    <cellStyle name="Collegamento ipertestuale visitato" xfId="2520" builtinId="9" hidden="1"/>
    <cellStyle name="Collegamento ipertestuale visitato" xfId="2522" builtinId="9" hidden="1"/>
    <cellStyle name="Collegamento ipertestuale visitato" xfId="2524" builtinId="9" hidden="1"/>
    <cellStyle name="Collegamento ipertestuale visitato" xfId="2526" builtinId="9" hidden="1"/>
    <cellStyle name="Collegamento ipertestuale visitato" xfId="2528" builtinId="9" hidden="1"/>
    <cellStyle name="Collegamento ipertestuale visitato" xfId="2530" builtinId="9" hidden="1"/>
    <cellStyle name="Collegamento ipertestuale visitato" xfId="2532" builtinId="9" hidden="1"/>
    <cellStyle name="Collegamento ipertestuale visitato" xfId="2534" builtinId="9" hidden="1"/>
    <cellStyle name="Collegamento ipertestuale visitato" xfId="2536" builtinId="9" hidden="1"/>
    <cellStyle name="Collegamento ipertestuale visitato" xfId="2538" builtinId="9" hidden="1"/>
    <cellStyle name="Collegamento ipertestuale visitato" xfId="2540" builtinId="9" hidden="1"/>
    <cellStyle name="Collegamento ipertestuale visitato" xfId="2542" builtinId="9" hidden="1"/>
    <cellStyle name="Collegamento ipertestuale visitato" xfId="2544" builtinId="9" hidden="1"/>
    <cellStyle name="Collegamento ipertestuale visitato" xfId="2546" builtinId="9" hidden="1"/>
    <cellStyle name="Collegamento ipertestuale visitato" xfId="2548" builtinId="9" hidden="1"/>
    <cellStyle name="Collegamento ipertestuale visitato" xfId="2550" builtinId="9" hidden="1"/>
    <cellStyle name="Collegamento ipertestuale visitato" xfId="2552" builtinId="9" hidden="1"/>
    <cellStyle name="Collegamento ipertestuale visitato" xfId="2554" builtinId="9" hidden="1"/>
    <cellStyle name="Collegamento ipertestuale visitato" xfId="2556" builtinId="9" hidden="1"/>
    <cellStyle name="Collegamento ipertestuale visitato" xfId="2558" builtinId="9" hidden="1"/>
    <cellStyle name="Collegamento ipertestuale visitato" xfId="2560" builtinId="9" hidden="1"/>
    <cellStyle name="Collegamento ipertestuale visitato" xfId="2562" builtinId="9" hidden="1"/>
    <cellStyle name="Collegamento ipertestuale visitato" xfId="2564" builtinId="9" hidden="1"/>
    <cellStyle name="Collegamento ipertestuale visitato" xfId="2566" builtinId="9" hidden="1"/>
    <cellStyle name="Collegamento ipertestuale visitato" xfId="2568" builtinId="9" hidden="1"/>
    <cellStyle name="Collegamento ipertestuale visitato" xfId="2570" builtinId="9" hidden="1"/>
    <cellStyle name="Collegamento ipertestuale visitato" xfId="2572" builtinId="9" hidden="1"/>
    <cellStyle name="Collegamento ipertestuale visitato" xfId="2574" builtinId="9" hidden="1"/>
    <cellStyle name="Collegamento ipertestuale visitato" xfId="2576" builtinId="9" hidden="1"/>
    <cellStyle name="Collegamento ipertestuale visitato" xfId="2578" builtinId="9" hidden="1"/>
    <cellStyle name="Collegamento ipertestuale visitato" xfId="2580" builtinId="9" hidden="1"/>
    <cellStyle name="Collegamento ipertestuale visitato" xfId="2582" builtinId="9" hidden="1"/>
    <cellStyle name="Collegamento ipertestuale visitato" xfId="2584" builtinId="9" hidden="1"/>
    <cellStyle name="Collegamento ipertestuale visitato" xfId="2586" builtinId="9" hidden="1"/>
    <cellStyle name="Collegamento ipertestuale visitato" xfId="2588" builtinId="9" hidden="1"/>
    <cellStyle name="Collegamento ipertestuale visitato" xfId="2590" builtinId="9" hidden="1"/>
    <cellStyle name="Collegamento ipertestuale visitato" xfId="2592" builtinId="9" hidden="1"/>
    <cellStyle name="Collegamento ipertestuale visitato" xfId="2594" builtinId="9" hidden="1"/>
    <cellStyle name="Collegamento ipertestuale visitato" xfId="2596" builtinId="9" hidden="1"/>
    <cellStyle name="Collegamento ipertestuale visitato" xfId="2598" builtinId="9" hidden="1"/>
    <cellStyle name="Collegamento ipertestuale visitato" xfId="2600" builtinId="9" hidden="1"/>
    <cellStyle name="Collegamento ipertestuale visitato" xfId="2602" builtinId="9" hidden="1"/>
    <cellStyle name="Collegamento ipertestuale visitato" xfId="2604" builtinId="9" hidden="1"/>
    <cellStyle name="Collegamento ipertestuale visitato" xfId="2606" builtinId="9" hidden="1"/>
    <cellStyle name="Collegamento ipertestuale visitato" xfId="2608" builtinId="9" hidden="1"/>
    <cellStyle name="Collegamento ipertestuale visitato" xfId="2610" builtinId="9" hidden="1"/>
    <cellStyle name="Collegamento ipertestuale visitato" xfId="2612" builtinId="9" hidden="1"/>
    <cellStyle name="Collegamento ipertestuale visitato" xfId="2614" builtinId="9" hidden="1"/>
    <cellStyle name="Collegamento ipertestuale visitato" xfId="2616" builtinId="9" hidden="1"/>
    <cellStyle name="Collegamento ipertestuale visitato" xfId="2618" builtinId="9" hidden="1"/>
    <cellStyle name="Collegamento ipertestuale visitato" xfId="2620" builtinId="9" hidden="1"/>
    <cellStyle name="Collegamento ipertestuale visitato" xfId="2622" builtinId="9" hidden="1"/>
    <cellStyle name="Collegamento ipertestuale visitato" xfId="2624" builtinId="9" hidden="1"/>
    <cellStyle name="Collegamento ipertestuale visitato" xfId="2626" builtinId="9" hidden="1"/>
    <cellStyle name="Collegamento ipertestuale visitato" xfId="2628" builtinId="9" hidden="1"/>
    <cellStyle name="Collegamento ipertestuale visitato" xfId="2630" builtinId="9" hidden="1"/>
    <cellStyle name="Collegamento ipertestuale visitato" xfId="2632" builtinId="9" hidden="1"/>
    <cellStyle name="Collegamento ipertestuale visitato" xfId="2634" builtinId="9" hidden="1"/>
    <cellStyle name="Collegamento ipertestuale visitato" xfId="2636" builtinId="9" hidden="1"/>
    <cellStyle name="Collegamento ipertestuale visitato" xfId="2638" builtinId="9" hidden="1"/>
    <cellStyle name="Collegamento ipertestuale visitato" xfId="2640" builtinId="9" hidden="1"/>
    <cellStyle name="Collegamento ipertestuale visitato" xfId="2642" builtinId="9" hidden="1"/>
    <cellStyle name="Collegamento ipertestuale visitato" xfId="2644" builtinId="9" hidden="1"/>
    <cellStyle name="Collegamento ipertestuale visitato" xfId="2646" builtinId="9" hidden="1"/>
    <cellStyle name="Collegamento ipertestuale visitato" xfId="2648" builtinId="9" hidden="1"/>
    <cellStyle name="Collegamento ipertestuale visitato" xfId="2650" builtinId="9" hidden="1"/>
    <cellStyle name="Collegamento ipertestuale visitato" xfId="2652" builtinId="9" hidden="1"/>
    <cellStyle name="Collegamento ipertestuale visitato" xfId="2654" builtinId="9" hidden="1"/>
    <cellStyle name="Collegamento ipertestuale visitato" xfId="2656" builtinId="9" hidden="1"/>
    <cellStyle name="Collegamento ipertestuale visitato" xfId="2658" builtinId="9" hidden="1"/>
    <cellStyle name="Collegamento ipertestuale visitato" xfId="2660" builtinId="9" hidden="1"/>
    <cellStyle name="Collegamento ipertestuale visitato" xfId="2662" builtinId="9" hidden="1"/>
    <cellStyle name="Collegamento ipertestuale visitato" xfId="2664" builtinId="9" hidden="1"/>
    <cellStyle name="Collegamento ipertestuale visitato" xfId="2666" builtinId="9" hidden="1"/>
    <cellStyle name="Collegamento ipertestuale visitato" xfId="2668" builtinId="9" hidden="1"/>
    <cellStyle name="Collegamento ipertestuale visitato" xfId="2670" builtinId="9" hidden="1"/>
    <cellStyle name="Collegamento ipertestuale visitato" xfId="2672" builtinId="9" hidden="1"/>
    <cellStyle name="Collegamento ipertestuale visitato" xfId="2674" builtinId="9" hidden="1"/>
    <cellStyle name="Collegamento ipertestuale visitato" xfId="2676" builtinId="9" hidden="1"/>
    <cellStyle name="Collegamento ipertestuale visitato" xfId="2678" builtinId="9" hidden="1"/>
    <cellStyle name="Collegamento ipertestuale visitato" xfId="2680" builtinId="9" hidden="1"/>
    <cellStyle name="Collegamento ipertestuale visitato" xfId="2682" builtinId="9" hidden="1"/>
    <cellStyle name="Collegamento ipertestuale visitato" xfId="2684" builtinId="9" hidden="1"/>
    <cellStyle name="Collegamento ipertestuale visitato" xfId="2686" builtinId="9" hidden="1"/>
    <cellStyle name="Collegamento ipertestuale visitato" xfId="2688" builtinId="9" hidden="1"/>
    <cellStyle name="Collegamento ipertestuale visitato" xfId="2690" builtinId="9" hidden="1"/>
    <cellStyle name="Collegamento ipertestuale visitato" xfId="2692" builtinId="9" hidden="1"/>
    <cellStyle name="Collegamento ipertestuale visitato" xfId="2694" builtinId="9" hidden="1"/>
    <cellStyle name="Collegamento ipertestuale visitato" xfId="2696" builtinId="9" hidden="1"/>
    <cellStyle name="Collegamento ipertestuale visitato" xfId="2698" builtinId="9" hidden="1"/>
    <cellStyle name="Collegamento ipertestuale visitato" xfId="2700" builtinId="9" hidden="1"/>
    <cellStyle name="Collegamento ipertestuale visitato" xfId="2702" builtinId="9" hidden="1"/>
    <cellStyle name="Collegamento ipertestuale visitato" xfId="2704" builtinId="9" hidden="1"/>
    <cellStyle name="Collegamento ipertestuale visitato" xfId="2706" builtinId="9" hidden="1"/>
    <cellStyle name="Collegamento ipertestuale visitato" xfId="2708" builtinId="9" hidden="1"/>
    <cellStyle name="Collegamento ipertestuale visitato" xfId="2710" builtinId="9" hidden="1"/>
    <cellStyle name="Collegamento ipertestuale visitato" xfId="2712" builtinId="9" hidden="1"/>
    <cellStyle name="Collegamento ipertestuale visitato" xfId="2714" builtinId="9" hidden="1"/>
    <cellStyle name="Collegamento ipertestuale visitato" xfId="2716" builtinId="9" hidden="1"/>
    <cellStyle name="Collegamento ipertestuale visitato" xfId="2718" builtinId="9" hidden="1"/>
    <cellStyle name="Collegamento ipertestuale visitato" xfId="2720" builtinId="9" hidden="1"/>
    <cellStyle name="Collegamento ipertestuale visitato" xfId="2722" builtinId="9" hidden="1"/>
    <cellStyle name="Collegamento ipertestuale visitato" xfId="2724" builtinId="9" hidden="1"/>
    <cellStyle name="Collegamento ipertestuale visitato" xfId="2726" builtinId="9" hidden="1"/>
    <cellStyle name="Collegamento ipertestuale visitato" xfId="2728" builtinId="9" hidden="1"/>
    <cellStyle name="Collegamento ipertestuale visitato" xfId="2730" builtinId="9" hidden="1"/>
    <cellStyle name="Collegamento ipertestuale visitato" xfId="2732" builtinId="9" hidden="1"/>
    <cellStyle name="Collegamento ipertestuale visitato" xfId="2734" builtinId="9" hidden="1"/>
    <cellStyle name="Collegamento ipertestuale visitato" xfId="2736" builtinId="9" hidden="1"/>
    <cellStyle name="Collegamento ipertestuale visitato" xfId="2738" builtinId="9" hidden="1"/>
    <cellStyle name="Collegamento ipertestuale visitato" xfId="2740" builtinId="9" hidden="1"/>
    <cellStyle name="Collegamento ipertestuale visitato" xfId="2742" builtinId="9" hidden="1"/>
    <cellStyle name="Collegamento ipertestuale visitato" xfId="2744" builtinId="9" hidden="1"/>
    <cellStyle name="Collegamento ipertestuale visitato" xfId="2746" builtinId="9" hidden="1"/>
    <cellStyle name="Collegamento ipertestuale visitato" xfId="2748" builtinId="9" hidden="1"/>
    <cellStyle name="Collegamento ipertestuale visitato" xfId="2750" builtinId="9" hidden="1"/>
    <cellStyle name="Collegamento ipertestuale visitato" xfId="2752" builtinId="9" hidden="1"/>
    <cellStyle name="Collegamento ipertestuale visitato" xfId="2754" builtinId="9" hidden="1"/>
    <cellStyle name="Collegamento ipertestuale visitato" xfId="2756" builtinId="9" hidden="1"/>
    <cellStyle name="Collegamento ipertestuale visitato" xfId="2758" builtinId="9" hidden="1"/>
    <cellStyle name="Collegamento ipertestuale visitato" xfId="2760" builtinId="9" hidden="1"/>
    <cellStyle name="Collegamento ipertestuale visitato" xfId="2762" builtinId="9" hidden="1"/>
    <cellStyle name="Collegamento ipertestuale visitato" xfId="2764" builtinId="9" hidden="1"/>
    <cellStyle name="Collegamento ipertestuale visitato" xfId="2766" builtinId="9" hidden="1"/>
    <cellStyle name="Collegamento ipertestuale visitato" xfId="2768" builtinId="9" hidden="1"/>
    <cellStyle name="Collegamento ipertestuale visitato" xfId="2770" builtinId="9" hidden="1"/>
    <cellStyle name="Collegamento ipertestuale visitato" xfId="2772" builtinId="9" hidden="1"/>
    <cellStyle name="Collegamento ipertestuale visitato" xfId="2774" builtinId="9" hidden="1"/>
    <cellStyle name="Collegamento ipertestuale visitato" xfId="2776" builtinId="9" hidden="1"/>
    <cellStyle name="Collegamento ipertestuale visitato" xfId="2778" builtinId="9" hidden="1"/>
    <cellStyle name="Collegamento ipertestuale visitato" xfId="2780" builtinId="9" hidden="1"/>
    <cellStyle name="Collegamento ipertestuale visitato" xfId="2782" builtinId="9" hidden="1"/>
    <cellStyle name="Collegamento ipertestuale visitato" xfId="2784" builtinId="9" hidden="1"/>
    <cellStyle name="Collegamento ipertestuale visitato" xfId="2786" builtinId="9" hidden="1"/>
    <cellStyle name="Collegamento ipertestuale visitato" xfId="2788" builtinId="9" hidden="1"/>
    <cellStyle name="Collegamento ipertestuale visitato" xfId="2790" builtinId="9" hidden="1"/>
    <cellStyle name="Collegamento ipertestuale visitato" xfId="2792" builtinId="9" hidden="1"/>
    <cellStyle name="Collegamento ipertestuale visitato" xfId="2794" builtinId="9" hidden="1"/>
    <cellStyle name="Collegamento ipertestuale visitato" xfId="2796" builtinId="9" hidden="1"/>
    <cellStyle name="Collegamento ipertestuale visitato" xfId="2798" builtinId="9" hidden="1"/>
    <cellStyle name="Collegamento ipertestuale visitato" xfId="2800" builtinId="9" hidden="1"/>
    <cellStyle name="Collegamento ipertestuale visitato" xfId="2802" builtinId="9" hidden="1"/>
    <cellStyle name="Collegamento ipertestuale visitato" xfId="2804" builtinId="9" hidden="1"/>
    <cellStyle name="Collegamento ipertestuale visitato" xfId="2806" builtinId="9" hidden="1"/>
    <cellStyle name="Collegamento ipertestuale visitato" xfId="2808" builtinId="9" hidden="1"/>
    <cellStyle name="Collegamento ipertestuale visitato" xfId="2810" builtinId="9" hidden="1"/>
    <cellStyle name="Collegamento ipertestuale visitato" xfId="2812" builtinId="9" hidden="1"/>
    <cellStyle name="Collegamento ipertestuale visitato" xfId="2814" builtinId="9" hidden="1"/>
    <cellStyle name="Collegamento ipertestuale visitato" xfId="2816" builtinId="9" hidden="1"/>
    <cellStyle name="Collegamento ipertestuale visitato" xfId="2818" builtinId="9" hidden="1"/>
    <cellStyle name="Collegamento ipertestuale visitato" xfId="2820" builtinId="9" hidden="1"/>
    <cellStyle name="Collegamento ipertestuale visitato" xfId="2822" builtinId="9" hidden="1"/>
    <cellStyle name="Collegamento ipertestuale visitato" xfId="2824" builtinId="9" hidden="1"/>
    <cellStyle name="Collegamento ipertestuale visitato" xfId="2826" builtinId="9" hidden="1"/>
    <cellStyle name="Collegamento ipertestuale visitato" xfId="2828" builtinId="9" hidden="1"/>
    <cellStyle name="Collegamento ipertestuale visitato" xfId="2830" builtinId="9" hidden="1"/>
    <cellStyle name="Collegamento ipertestuale visitato" xfId="2832" builtinId="9" hidden="1"/>
    <cellStyle name="Collegamento ipertestuale visitato" xfId="2834" builtinId="9" hidden="1"/>
    <cellStyle name="Collegamento ipertestuale visitato" xfId="2836" builtinId="9" hidden="1"/>
    <cellStyle name="Collegamento ipertestuale visitato" xfId="2838" builtinId="9" hidden="1"/>
    <cellStyle name="Collegamento ipertestuale visitato" xfId="2840" builtinId="9" hidden="1"/>
    <cellStyle name="Collegamento ipertestuale visitato" xfId="2842" builtinId="9" hidden="1"/>
    <cellStyle name="Collegamento ipertestuale visitato" xfId="2844" builtinId="9" hidden="1"/>
    <cellStyle name="Collegamento ipertestuale visitato" xfId="2846" builtinId="9" hidden="1"/>
    <cellStyle name="Collegamento ipertestuale visitato" xfId="2848" builtinId="9" hidden="1"/>
    <cellStyle name="Collegamento ipertestuale visitato" xfId="2850" builtinId="9" hidden="1"/>
    <cellStyle name="Collegamento ipertestuale visitato" xfId="2852" builtinId="9" hidden="1"/>
    <cellStyle name="Collegamento ipertestuale visitato" xfId="2854" builtinId="9" hidden="1"/>
    <cellStyle name="Collegamento ipertestuale visitato" xfId="2856" builtinId="9" hidden="1"/>
    <cellStyle name="Collegamento ipertestuale visitato" xfId="2858" builtinId="9" hidden="1"/>
    <cellStyle name="Collegamento ipertestuale visitato" xfId="2860" builtinId="9" hidden="1"/>
    <cellStyle name="Collegamento ipertestuale visitato" xfId="2862" builtinId="9" hidden="1"/>
    <cellStyle name="Collegamento ipertestuale visitato" xfId="2864" builtinId="9" hidden="1"/>
    <cellStyle name="Collegamento ipertestuale visitato" xfId="2866" builtinId="9" hidden="1"/>
    <cellStyle name="Collegamento ipertestuale visitato" xfId="2868" builtinId="9" hidden="1"/>
    <cellStyle name="Collegamento ipertestuale visitato" xfId="2870" builtinId="9" hidden="1"/>
    <cellStyle name="Collegamento ipertestuale visitato" xfId="2872" builtinId="9" hidden="1"/>
    <cellStyle name="Collegamento ipertestuale visitato" xfId="2874" builtinId="9" hidden="1"/>
    <cellStyle name="Collegamento ipertestuale visitato" xfId="2876" builtinId="9" hidden="1"/>
    <cellStyle name="Collegamento ipertestuale visitato" xfId="2878" builtinId="9" hidden="1"/>
    <cellStyle name="Collegamento ipertestuale visitato" xfId="2880" builtinId="9" hidden="1"/>
    <cellStyle name="Collegamento ipertestuale visitato" xfId="2882" builtinId="9" hidden="1"/>
    <cellStyle name="Collegamento ipertestuale visitato" xfId="2884" builtinId="9" hidden="1"/>
    <cellStyle name="Collegamento ipertestuale visitato" xfId="2886" builtinId="9" hidden="1"/>
    <cellStyle name="Collegamento ipertestuale visitato" xfId="2888" builtinId="9" hidden="1"/>
    <cellStyle name="Collegamento ipertestuale visitato" xfId="2890" builtinId="9" hidden="1"/>
    <cellStyle name="Collegamento ipertestuale visitato" xfId="2892" builtinId="9" hidden="1"/>
    <cellStyle name="Collegamento ipertestuale visitato" xfId="2894" builtinId="9" hidden="1"/>
    <cellStyle name="Collegamento ipertestuale visitato" xfId="2896" builtinId="9" hidden="1"/>
    <cellStyle name="Collegamento ipertestuale visitato" xfId="2898" builtinId="9" hidden="1"/>
    <cellStyle name="Collegamento ipertestuale visitato" xfId="2900" builtinId="9" hidden="1"/>
    <cellStyle name="Collegamento ipertestuale visitato" xfId="2902" builtinId="9" hidden="1"/>
    <cellStyle name="Collegamento ipertestuale visitato" xfId="2904" builtinId="9" hidden="1"/>
    <cellStyle name="Collegamento ipertestuale visitato" xfId="2906" builtinId="9" hidden="1"/>
    <cellStyle name="Collegamento ipertestuale visitato" xfId="2908" builtinId="9" hidden="1"/>
    <cellStyle name="Collegamento ipertestuale visitato" xfId="2910" builtinId="9" hidden="1"/>
    <cellStyle name="Collegamento ipertestuale visitato" xfId="2912" builtinId="9" hidden="1"/>
    <cellStyle name="Collegamento ipertestuale visitato" xfId="2914" builtinId="9" hidden="1"/>
    <cellStyle name="Collegamento ipertestuale visitato" xfId="2916" builtinId="9" hidden="1"/>
    <cellStyle name="Collegamento ipertestuale visitato" xfId="2918" builtinId="9" hidden="1"/>
    <cellStyle name="Collegamento ipertestuale visitato" xfId="2920" builtinId="9" hidden="1"/>
    <cellStyle name="Collegamento ipertestuale visitato" xfId="2922" builtinId="9" hidden="1"/>
    <cellStyle name="Collegamento ipertestuale visitato" xfId="2924" builtinId="9" hidden="1"/>
    <cellStyle name="Collegamento ipertestuale visitato" xfId="2926" builtinId="9" hidden="1"/>
    <cellStyle name="Collegamento ipertestuale visitato" xfId="2928" builtinId="9" hidden="1"/>
    <cellStyle name="Collegamento ipertestuale visitato" xfId="2930" builtinId="9" hidden="1"/>
    <cellStyle name="Collegamento ipertestuale visitato" xfId="2932" builtinId="9" hidden="1"/>
    <cellStyle name="Collegamento ipertestuale visitato" xfId="2934" builtinId="9" hidden="1"/>
    <cellStyle name="Collegamento ipertestuale visitato" xfId="2936" builtinId="9" hidden="1"/>
    <cellStyle name="Collegamento ipertestuale visitato" xfId="2938" builtinId="9" hidden="1"/>
    <cellStyle name="Collegamento ipertestuale visitato" xfId="2940" builtinId="9" hidden="1"/>
    <cellStyle name="Collegamento ipertestuale visitato" xfId="2942" builtinId="9" hidden="1"/>
    <cellStyle name="Collegamento ipertestuale visitato" xfId="2944" builtinId="9" hidden="1"/>
    <cellStyle name="Collegamento ipertestuale visitato" xfId="2946" builtinId="9" hidden="1"/>
    <cellStyle name="Collegamento ipertestuale visitato" xfId="2948" builtinId="9" hidden="1"/>
    <cellStyle name="Collegamento ipertestuale visitato" xfId="2950" builtinId="9" hidden="1"/>
    <cellStyle name="Collegamento ipertestuale visitato" xfId="2952" builtinId="9" hidden="1"/>
    <cellStyle name="Collegamento ipertestuale visitato" xfId="2954" builtinId="9" hidden="1"/>
    <cellStyle name="Collegamento ipertestuale visitato" xfId="2956" builtinId="9" hidden="1"/>
    <cellStyle name="Collegamento ipertestuale visitato" xfId="2958" builtinId="9" hidden="1"/>
    <cellStyle name="Collegamento ipertestuale visitato" xfId="2960" builtinId="9" hidden="1"/>
    <cellStyle name="Collegamento ipertestuale visitato" xfId="2962" builtinId="9" hidden="1"/>
    <cellStyle name="Collegamento ipertestuale visitato" xfId="2964" builtinId="9" hidden="1"/>
    <cellStyle name="Collegamento ipertestuale visitato" xfId="2966" builtinId="9" hidden="1"/>
    <cellStyle name="Collegamento ipertestuale visitato" xfId="2968" builtinId="9" hidden="1"/>
    <cellStyle name="Collegamento ipertestuale visitato" xfId="2970" builtinId="9" hidden="1"/>
    <cellStyle name="Collegamento ipertestuale visitato" xfId="2972" builtinId="9" hidden="1"/>
    <cellStyle name="Collegamento ipertestuale visitato" xfId="2974" builtinId="9" hidden="1"/>
    <cellStyle name="Collegamento ipertestuale visitato" xfId="2976" builtinId="9" hidden="1"/>
    <cellStyle name="Collegamento ipertestuale visitato" xfId="2978" builtinId="9" hidden="1"/>
    <cellStyle name="Collegamento ipertestuale visitato" xfId="2980" builtinId="9" hidden="1"/>
    <cellStyle name="Collegamento ipertestuale visitato" xfId="2982" builtinId="9" hidden="1"/>
    <cellStyle name="Collegamento ipertestuale visitato" xfId="2984" builtinId="9" hidden="1"/>
    <cellStyle name="Collegamento ipertestuale visitato" xfId="2986" builtinId="9" hidden="1"/>
    <cellStyle name="Collegamento ipertestuale visitato" xfId="2988" builtinId="9" hidden="1"/>
    <cellStyle name="Collegamento ipertestuale visitato" xfId="2990" builtinId="9" hidden="1"/>
    <cellStyle name="Collegamento ipertestuale visitato" xfId="2992" builtinId="9" hidden="1"/>
    <cellStyle name="Collegamento ipertestuale visitato" xfId="2994" builtinId="9" hidden="1"/>
    <cellStyle name="Collegamento ipertestuale visitato" xfId="2996" builtinId="9" hidden="1"/>
    <cellStyle name="Collegamento ipertestuale visitato" xfId="2998" builtinId="9" hidden="1"/>
    <cellStyle name="Collegamento ipertestuale visitato" xfId="3000" builtinId="9" hidden="1"/>
    <cellStyle name="Collegamento ipertestuale visitato" xfId="3002" builtinId="9" hidden="1"/>
    <cellStyle name="Collegamento ipertestuale visitato" xfId="3004" builtinId="9" hidden="1"/>
    <cellStyle name="Collegamento ipertestuale visitato" xfId="3006" builtinId="9" hidden="1"/>
    <cellStyle name="Collegamento ipertestuale visitato" xfId="3008" builtinId="9" hidden="1"/>
    <cellStyle name="Collegamento ipertestuale visitato" xfId="3010" builtinId="9" hidden="1"/>
    <cellStyle name="Collegamento ipertestuale visitato" xfId="3012" builtinId="9" hidden="1"/>
    <cellStyle name="Collegamento ipertestuale visitato" xfId="3014" builtinId="9" hidden="1"/>
    <cellStyle name="Collegamento ipertestuale visitato" xfId="3016" builtinId="9" hidden="1"/>
    <cellStyle name="Collegamento ipertestuale visitato" xfId="3018" builtinId="9" hidden="1"/>
    <cellStyle name="Collegamento ipertestuale visitato" xfId="3020" builtinId="9" hidden="1"/>
    <cellStyle name="Collegamento ipertestuale visitato" xfId="3022" builtinId="9" hidden="1"/>
    <cellStyle name="Collegamento ipertestuale visitato" xfId="3024" builtinId="9" hidden="1"/>
    <cellStyle name="Collegamento ipertestuale visitato" xfId="3026" builtinId="9" hidden="1"/>
    <cellStyle name="Collegamento ipertestuale visitato" xfId="3028" builtinId="9" hidden="1"/>
    <cellStyle name="Collegamento ipertestuale visitato" xfId="3030" builtinId="9" hidden="1"/>
    <cellStyle name="Collegamento ipertestuale visitato" xfId="3032" builtinId="9" hidden="1"/>
    <cellStyle name="Collegamento ipertestuale visitato" xfId="3034" builtinId="9" hidden="1"/>
    <cellStyle name="Collegamento ipertestuale visitato" xfId="3036" builtinId="9" hidden="1"/>
    <cellStyle name="Collegamento ipertestuale visitato" xfId="3038" builtinId="9" hidden="1"/>
    <cellStyle name="Collegamento ipertestuale visitato" xfId="3040" builtinId="9" hidden="1"/>
    <cellStyle name="Collegamento ipertestuale visitato" xfId="3042" builtinId="9" hidden="1"/>
    <cellStyle name="Collegamento ipertestuale visitato" xfId="3044" builtinId="9" hidden="1"/>
    <cellStyle name="Collegamento ipertestuale visitato" xfId="3046" builtinId="9" hidden="1"/>
    <cellStyle name="Collegamento ipertestuale visitato" xfId="3048" builtinId="9" hidden="1"/>
    <cellStyle name="Collegamento ipertestuale visitato" xfId="3050" builtinId="9" hidden="1"/>
    <cellStyle name="Collegamento ipertestuale visitato" xfId="3052" builtinId="9" hidden="1"/>
    <cellStyle name="Collegamento ipertestuale visitato" xfId="3054" builtinId="9" hidden="1"/>
    <cellStyle name="Collegamento ipertestuale visitato" xfId="3056" builtinId="9" hidden="1"/>
    <cellStyle name="Collegamento ipertestuale visitato" xfId="3058" builtinId="9" hidden="1"/>
    <cellStyle name="Collegamento ipertestuale visitato" xfId="3060" builtinId="9" hidden="1"/>
    <cellStyle name="Collegamento ipertestuale visitato" xfId="3062" builtinId="9" hidden="1"/>
    <cellStyle name="Collegamento ipertestuale visitato" xfId="3064" builtinId="9" hidden="1"/>
    <cellStyle name="Collegamento ipertestuale visitato" xfId="3066" builtinId="9" hidden="1"/>
    <cellStyle name="Collegamento ipertestuale visitato" xfId="3068" builtinId="9" hidden="1"/>
    <cellStyle name="Collegamento ipertestuale visitato" xfId="3070" builtinId="9" hidden="1"/>
    <cellStyle name="Collegamento ipertestuale visitato" xfId="3072" builtinId="9" hidden="1"/>
    <cellStyle name="Collegamento ipertestuale visitato" xfId="3074" builtinId="9" hidden="1"/>
    <cellStyle name="Collegamento ipertestuale visitato" xfId="3076" builtinId="9" hidden="1"/>
    <cellStyle name="Collegamento ipertestuale visitato" xfId="3078" builtinId="9" hidden="1"/>
    <cellStyle name="Collegamento ipertestuale visitato" xfId="3080" builtinId="9" hidden="1"/>
    <cellStyle name="Collegamento ipertestuale visitato" xfId="3082" builtinId="9" hidden="1"/>
    <cellStyle name="Collegamento ipertestuale visitato" xfId="3084" builtinId="9" hidden="1"/>
    <cellStyle name="Collegamento ipertestuale visitato" xfId="3086" builtinId="9" hidden="1"/>
    <cellStyle name="Collegamento ipertestuale visitato" xfId="3088" builtinId="9" hidden="1"/>
    <cellStyle name="Collegamento ipertestuale visitato" xfId="3090" builtinId="9" hidden="1"/>
    <cellStyle name="Collegamento ipertestuale visitato" xfId="3092" builtinId="9" hidden="1"/>
    <cellStyle name="Collegamento ipertestuale visitato" xfId="3094" builtinId="9" hidden="1"/>
    <cellStyle name="Collegamento ipertestuale visitato" xfId="3096" builtinId="9" hidden="1"/>
    <cellStyle name="Collegamento ipertestuale visitato" xfId="3098" builtinId="9" hidden="1"/>
    <cellStyle name="Collegamento ipertestuale visitato" xfId="3100" builtinId="9" hidden="1"/>
    <cellStyle name="Collegamento ipertestuale visitato" xfId="3102" builtinId="9" hidden="1"/>
    <cellStyle name="Collegamento ipertestuale visitato" xfId="3104" builtinId="9" hidden="1"/>
    <cellStyle name="Collegamento ipertestuale visitato" xfId="3106" builtinId="9" hidden="1"/>
    <cellStyle name="Collegamento ipertestuale visitato" xfId="3108" builtinId="9" hidden="1"/>
    <cellStyle name="Collegamento ipertestuale visitato" xfId="3110" builtinId="9" hidden="1"/>
    <cellStyle name="Collegamento ipertestuale visitato" xfId="3112" builtinId="9" hidden="1"/>
    <cellStyle name="Collegamento ipertestuale visitato" xfId="3114" builtinId="9" hidden="1"/>
    <cellStyle name="Collegamento ipertestuale visitato" xfId="3116" builtinId="9" hidden="1"/>
    <cellStyle name="Collegamento ipertestuale visitato" xfId="3118" builtinId="9" hidden="1"/>
    <cellStyle name="Collegamento ipertestuale visitato" xfId="3120" builtinId="9" hidden="1"/>
    <cellStyle name="Collegamento ipertestuale visitato" xfId="3122" builtinId="9" hidden="1"/>
    <cellStyle name="Collegamento ipertestuale visitato" xfId="3124" builtinId="9" hidden="1"/>
    <cellStyle name="Collegamento ipertestuale visitato" xfId="3126" builtinId="9" hidden="1"/>
    <cellStyle name="Collegamento ipertestuale visitato" xfId="3128" builtinId="9" hidden="1"/>
    <cellStyle name="Collegamento ipertestuale visitato" xfId="3130" builtinId="9" hidden="1"/>
    <cellStyle name="Collegamento ipertestuale visitato" xfId="3132" builtinId="9" hidden="1"/>
    <cellStyle name="Collegamento ipertestuale visitato" xfId="3134" builtinId="9" hidden="1"/>
    <cellStyle name="Collegamento ipertestuale visitato" xfId="3136" builtinId="9" hidden="1"/>
    <cellStyle name="Collegamento ipertestuale visitato" xfId="3138" builtinId="9" hidden="1"/>
    <cellStyle name="Collegamento ipertestuale visitato" xfId="3140" builtinId="9" hidden="1"/>
    <cellStyle name="Collegamento ipertestuale visitato" xfId="3142" builtinId="9" hidden="1"/>
    <cellStyle name="Collegamento ipertestuale visitato" xfId="3144" builtinId="9" hidden="1"/>
    <cellStyle name="Collegamento ipertestuale visitato" xfId="3146" builtinId="9" hidden="1"/>
    <cellStyle name="Collegamento ipertestuale visitato" xfId="3148" builtinId="9" hidden="1"/>
    <cellStyle name="Collegamento ipertestuale visitato" xfId="3150" builtinId="9" hidden="1"/>
    <cellStyle name="Collegamento ipertestuale visitato" xfId="3152" builtinId="9" hidden="1"/>
    <cellStyle name="Collegamento ipertestuale visitato" xfId="3154" builtinId="9" hidden="1"/>
    <cellStyle name="Collegamento ipertestuale visitato" xfId="3156" builtinId="9" hidden="1"/>
    <cellStyle name="Collegamento ipertestuale visitato" xfId="3158" builtinId="9" hidden="1"/>
    <cellStyle name="Collegamento ipertestuale visitato" xfId="3160" builtinId="9" hidden="1"/>
    <cellStyle name="Collegamento ipertestuale visitato" xfId="3162" builtinId="9" hidden="1"/>
    <cellStyle name="Collegamento ipertestuale visitato" xfId="3164" builtinId="9" hidden="1"/>
    <cellStyle name="Collegamento ipertestuale visitato" xfId="3166" builtinId="9" hidden="1"/>
    <cellStyle name="Collegamento ipertestuale visitato" xfId="3168" builtinId="9" hidden="1"/>
    <cellStyle name="Collegamento ipertestuale visitato" xfId="3170" builtinId="9" hidden="1"/>
    <cellStyle name="Collegamento ipertestuale visitato" xfId="3172" builtinId="9" hidden="1"/>
    <cellStyle name="Collegamento ipertestuale visitato" xfId="3174" builtinId="9" hidden="1"/>
    <cellStyle name="Collegamento ipertestuale visitato" xfId="3176" builtinId="9" hidden="1"/>
    <cellStyle name="Collegamento ipertestuale visitato" xfId="3178" builtinId="9" hidden="1"/>
    <cellStyle name="Collegamento ipertestuale visitato" xfId="3180" builtinId="9" hidden="1"/>
    <cellStyle name="Collegamento ipertestuale visitato" xfId="3182" builtinId="9" hidden="1"/>
    <cellStyle name="Collegamento ipertestuale visitato" xfId="3184" builtinId="9" hidden="1"/>
    <cellStyle name="Collegamento ipertestuale visitato" xfId="3186" builtinId="9" hidden="1"/>
    <cellStyle name="Collegamento ipertestuale visitato" xfId="3188" builtinId="9" hidden="1"/>
    <cellStyle name="Collegamento ipertestuale visitato" xfId="3190" builtinId="9" hidden="1"/>
    <cellStyle name="Collegamento ipertestuale visitato" xfId="3192" builtinId="9" hidden="1"/>
    <cellStyle name="Collegamento ipertestuale visitato" xfId="3194" builtinId="9" hidden="1"/>
    <cellStyle name="Collegamento ipertestuale visitato" xfId="3196" builtinId="9" hidden="1"/>
    <cellStyle name="Collegamento ipertestuale visitato" xfId="3198" builtinId="9" hidden="1"/>
    <cellStyle name="Collegamento ipertestuale visitato" xfId="3200" builtinId="9" hidden="1"/>
    <cellStyle name="Collegamento ipertestuale visitato" xfId="3202" builtinId="9" hidden="1"/>
    <cellStyle name="Collegamento ipertestuale visitato" xfId="3204" builtinId="9" hidden="1"/>
    <cellStyle name="Collegamento ipertestuale visitato" xfId="3206" builtinId="9" hidden="1"/>
    <cellStyle name="Collegamento ipertestuale visitato" xfId="3208" builtinId="9" hidden="1"/>
    <cellStyle name="Collegamento ipertestuale visitato" xfId="3210" builtinId="9" hidden="1"/>
    <cellStyle name="Collegamento ipertestuale visitato" xfId="3212" builtinId="9" hidden="1"/>
    <cellStyle name="Collegamento ipertestuale visitato" xfId="3214" builtinId="9" hidden="1"/>
    <cellStyle name="Collegamento ipertestuale visitato" xfId="3216" builtinId="9" hidden="1"/>
    <cellStyle name="Collegamento ipertestuale visitato" xfId="3218" builtinId="9" hidden="1"/>
    <cellStyle name="Collegamento ipertestuale visitato" xfId="3220" builtinId="9" hidden="1"/>
    <cellStyle name="Collegamento ipertestuale visitato" xfId="3222" builtinId="9" hidden="1"/>
    <cellStyle name="Collegamento ipertestuale visitato" xfId="3224" builtinId="9" hidden="1"/>
    <cellStyle name="Collegamento ipertestuale visitato" xfId="3226" builtinId="9" hidden="1"/>
    <cellStyle name="Collegamento ipertestuale visitato" xfId="3228" builtinId="9" hidden="1"/>
    <cellStyle name="Collegamento ipertestuale visitato" xfId="3230" builtinId="9" hidden="1"/>
    <cellStyle name="Collegamento ipertestuale visitato" xfId="3232" builtinId="9" hidden="1"/>
    <cellStyle name="Collegamento ipertestuale visitato" xfId="3234" builtinId="9" hidden="1"/>
    <cellStyle name="Collegamento ipertestuale visitato" xfId="3236" builtinId="9" hidden="1"/>
    <cellStyle name="Collegamento ipertestuale visitato" xfId="3238" builtinId="9" hidden="1"/>
    <cellStyle name="Collegamento ipertestuale visitato" xfId="3240" builtinId="9" hidden="1"/>
    <cellStyle name="Collegamento ipertestuale visitato" xfId="3242" builtinId="9" hidden="1"/>
    <cellStyle name="Collegamento ipertestuale visitato" xfId="3244" builtinId="9" hidden="1"/>
    <cellStyle name="Collegamento ipertestuale visitato" xfId="3246" builtinId="9" hidden="1"/>
    <cellStyle name="Collegamento ipertestuale visitato" xfId="3248" builtinId="9" hidden="1"/>
    <cellStyle name="Collegamento ipertestuale visitato" xfId="3250" builtinId="9" hidden="1"/>
    <cellStyle name="Collegamento ipertestuale visitato" xfId="3252" builtinId="9" hidden="1"/>
    <cellStyle name="Collegamento ipertestuale visitato" xfId="3254" builtinId="9" hidden="1"/>
    <cellStyle name="Collegamento ipertestuale visitato" xfId="3256" builtinId="9" hidden="1"/>
    <cellStyle name="Collegamento ipertestuale visitato" xfId="3258" builtinId="9" hidden="1"/>
    <cellStyle name="Collegamento ipertestuale visitato" xfId="3260" builtinId="9" hidden="1"/>
    <cellStyle name="Collegamento ipertestuale visitato" xfId="3262" builtinId="9" hidden="1"/>
    <cellStyle name="Collegamento ipertestuale visitato" xfId="3264" builtinId="9" hidden="1"/>
    <cellStyle name="Collegamento ipertestuale visitato" xfId="3266" builtinId="9" hidden="1"/>
    <cellStyle name="Collegamento ipertestuale visitato" xfId="3268" builtinId="9" hidden="1"/>
    <cellStyle name="Collegamento ipertestuale visitato" xfId="3270" builtinId="9" hidden="1"/>
    <cellStyle name="Collegamento ipertestuale visitato" xfId="3272" builtinId="9" hidden="1"/>
    <cellStyle name="Collegamento ipertestuale visitato" xfId="3274" builtinId="9" hidden="1"/>
    <cellStyle name="Collegamento ipertestuale visitato" xfId="3276" builtinId="9" hidden="1"/>
    <cellStyle name="Collegamento ipertestuale visitato" xfId="3278" builtinId="9" hidden="1"/>
    <cellStyle name="Collegamento ipertestuale visitato" xfId="3280" builtinId="9" hidden="1"/>
    <cellStyle name="Collegamento ipertestuale visitato" xfId="3282" builtinId="9" hidden="1"/>
    <cellStyle name="Collegamento ipertestuale visitato" xfId="3284" builtinId="9" hidden="1"/>
    <cellStyle name="Collegamento ipertestuale visitato" xfId="3286" builtinId="9" hidden="1"/>
    <cellStyle name="Collegamento ipertestuale visitato" xfId="3288" builtinId="9" hidden="1"/>
    <cellStyle name="Collegamento ipertestuale visitato" xfId="3290" builtinId="9" hidden="1"/>
    <cellStyle name="Collegamento ipertestuale visitato" xfId="3292" builtinId="9" hidden="1"/>
    <cellStyle name="Collegamento ipertestuale visitato" xfId="3294" builtinId="9" hidden="1"/>
    <cellStyle name="Collegamento ipertestuale visitato" xfId="3296" builtinId="9" hidden="1"/>
    <cellStyle name="Collegamento ipertestuale visitato" xfId="3298" builtinId="9" hidden="1"/>
    <cellStyle name="Collegamento ipertestuale visitato" xfId="3300" builtinId="9" hidden="1"/>
    <cellStyle name="Collegamento ipertestuale visitato" xfId="3302" builtinId="9" hidden="1"/>
    <cellStyle name="Collegamento ipertestuale visitato" xfId="3304" builtinId="9" hidden="1"/>
    <cellStyle name="Collegamento ipertestuale visitato" xfId="3306" builtinId="9" hidden="1"/>
    <cellStyle name="Collegamento ipertestuale visitato" xfId="3308" builtinId="9" hidden="1"/>
    <cellStyle name="Collegamento ipertestuale visitato" xfId="3310" builtinId="9" hidden="1"/>
    <cellStyle name="Collegamento ipertestuale visitato" xfId="3312" builtinId="9" hidden="1"/>
    <cellStyle name="Collegamento ipertestuale visitato" xfId="3314" builtinId="9" hidden="1"/>
    <cellStyle name="Collegamento ipertestuale visitato" xfId="3316" builtinId="9" hidden="1"/>
    <cellStyle name="Collegamento ipertestuale visitato" xfId="3318" builtinId="9" hidden="1"/>
    <cellStyle name="Collegamento ipertestuale visitato" xfId="3320" builtinId="9" hidden="1"/>
    <cellStyle name="Collegamento ipertestuale visitato" xfId="3322" builtinId="9" hidden="1"/>
    <cellStyle name="Collegamento ipertestuale visitato" xfId="3324" builtinId="9" hidden="1"/>
    <cellStyle name="Collegamento ipertestuale visitato" xfId="3326" builtinId="9" hidden="1"/>
    <cellStyle name="Collegamento ipertestuale visitato" xfId="3328" builtinId="9" hidden="1"/>
    <cellStyle name="Collegamento ipertestuale visitato" xfId="3330" builtinId="9" hidden="1"/>
    <cellStyle name="Collegamento ipertestuale visitato" xfId="3332" builtinId="9" hidden="1"/>
    <cellStyle name="Collegamento ipertestuale visitato" xfId="3334" builtinId="9" hidden="1"/>
    <cellStyle name="Collegamento ipertestuale visitato" xfId="3336" builtinId="9" hidden="1"/>
    <cellStyle name="Collegamento ipertestuale visitato" xfId="3338" builtinId="9" hidden="1"/>
    <cellStyle name="Collegamento ipertestuale visitato" xfId="3340" builtinId="9" hidden="1"/>
    <cellStyle name="Collegamento ipertestuale visitato" xfId="3342" builtinId="9" hidden="1"/>
    <cellStyle name="Collegamento ipertestuale visitato" xfId="3344" builtinId="9" hidden="1"/>
    <cellStyle name="Collegamento ipertestuale visitato" xfId="3346" builtinId="9" hidden="1"/>
    <cellStyle name="Collegamento ipertestuale visitato" xfId="3348" builtinId="9" hidden="1"/>
    <cellStyle name="Collegamento ipertestuale visitato" xfId="3350" builtinId="9" hidden="1"/>
    <cellStyle name="Collegamento ipertestuale visitato" xfId="3352" builtinId="9" hidden="1"/>
    <cellStyle name="Collegamento ipertestuale visitato" xfId="3354" builtinId="9" hidden="1"/>
    <cellStyle name="Collegamento ipertestuale visitato" xfId="3356" builtinId="9" hidden="1"/>
    <cellStyle name="Collegamento ipertestuale visitato" xfId="3358" builtinId="9" hidden="1"/>
    <cellStyle name="Collegamento ipertestuale visitato" xfId="3360" builtinId="9" hidden="1"/>
    <cellStyle name="Collegamento ipertestuale visitato" xfId="3362" builtinId="9" hidden="1"/>
    <cellStyle name="Collegamento ipertestuale visitato" xfId="3364" builtinId="9" hidden="1"/>
    <cellStyle name="Collegamento ipertestuale visitato" xfId="3366" builtinId="9" hidden="1"/>
    <cellStyle name="Collegamento ipertestuale visitato" xfId="3368" builtinId="9" hidden="1"/>
    <cellStyle name="Collegamento ipertestuale visitato" xfId="3370" builtinId="9" hidden="1"/>
    <cellStyle name="Collegamento ipertestuale visitato" xfId="3372" builtinId="9" hidden="1"/>
    <cellStyle name="Collegamento ipertestuale visitato" xfId="3374" builtinId="9" hidden="1"/>
    <cellStyle name="Collegamento ipertestuale visitato" xfId="3376" builtinId="9" hidden="1"/>
    <cellStyle name="Collegamento ipertestuale visitato" xfId="3378" builtinId="9" hidden="1"/>
    <cellStyle name="Collegamento ipertestuale visitato" xfId="3380" builtinId="9" hidden="1"/>
    <cellStyle name="Collegamento ipertestuale visitato" xfId="3382" builtinId="9" hidden="1"/>
    <cellStyle name="Collegamento ipertestuale visitato" xfId="3384" builtinId="9" hidden="1"/>
    <cellStyle name="Collegamento ipertestuale visitato" xfId="3386" builtinId="9" hidden="1"/>
    <cellStyle name="Collegamento ipertestuale visitato" xfId="3388" builtinId="9" hidden="1"/>
    <cellStyle name="Collegamento ipertestuale visitato" xfId="3390" builtinId="9" hidden="1"/>
    <cellStyle name="Collegamento ipertestuale visitato" xfId="3392" builtinId="9" hidden="1"/>
    <cellStyle name="Collegamento ipertestuale visitato" xfId="3394" builtinId="9" hidden="1"/>
    <cellStyle name="Collegamento ipertestuale visitato" xfId="3396" builtinId="9" hidden="1"/>
    <cellStyle name="Collegamento ipertestuale visitato" xfId="3398" builtinId="9" hidden="1"/>
    <cellStyle name="Collegamento ipertestuale visitato" xfId="3400" builtinId="9" hidden="1"/>
    <cellStyle name="Collegamento ipertestuale visitato" xfId="3402" builtinId="9" hidden="1"/>
    <cellStyle name="Collegamento ipertestuale visitato" xfId="3404" builtinId="9" hidden="1"/>
    <cellStyle name="Collegamento ipertestuale visitato" xfId="3406" builtinId="9" hidden="1"/>
    <cellStyle name="Collegamento ipertestuale visitato" xfId="3408" builtinId="9" hidden="1"/>
    <cellStyle name="Collegamento ipertestuale visitato" xfId="3410" builtinId="9" hidden="1"/>
    <cellStyle name="Collegamento ipertestuale visitato" xfId="3412" builtinId="9" hidden="1"/>
    <cellStyle name="Collegamento ipertestuale visitato" xfId="3414" builtinId="9" hidden="1"/>
    <cellStyle name="Collegamento ipertestuale visitato" xfId="3416" builtinId="9" hidden="1"/>
    <cellStyle name="Collegamento ipertestuale visitato" xfId="3418" builtinId="9" hidden="1"/>
    <cellStyle name="Collegamento ipertestuale visitato" xfId="3420" builtinId="9" hidden="1"/>
    <cellStyle name="Collegamento ipertestuale visitato" xfId="3422" builtinId="9" hidden="1"/>
    <cellStyle name="Collegamento ipertestuale visitato" xfId="3424" builtinId="9" hidden="1"/>
    <cellStyle name="Collegamento ipertestuale visitato" xfId="3426" builtinId="9" hidden="1"/>
    <cellStyle name="Collegamento ipertestuale visitato" xfId="3428" builtinId="9" hidden="1"/>
    <cellStyle name="Collegamento ipertestuale visitato" xfId="3430" builtinId="9" hidden="1"/>
    <cellStyle name="Collegamento ipertestuale visitato" xfId="3432" builtinId="9" hidden="1"/>
    <cellStyle name="Collegamento ipertestuale visitato" xfId="3434" builtinId="9" hidden="1"/>
    <cellStyle name="Collegamento ipertestuale visitato" xfId="3436" builtinId="9" hidden="1"/>
    <cellStyle name="Collegamento ipertestuale visitato" xfId="3438" builtinId="9" hidden="1"/>
    <cellStyle name="Collegamento ipertestuale visitato" xfId="3440" builtinId="9" hidden="1"/>
    <cellStyle name="Collegamento ipertestuale visitato" xfId="3442" builtinId="9" hidden="1"/>
    <cellStyle name="Collegamento ipertestuale visitato" xfId="3444" builtinId="9" hidden="1"/>
    <cellStyle name="Collegamento ipertestuale visitato" xfId="3446" builtinId="9" hidden="1"/>
    <cellStyle name="Collegamento ipertestuale visitato" xfId="3448" builtinId="9" hidden="1"/>
    <cellStyle name="Collegamento ipertestuale visitato" xfId="3450" builtinId="9" hidden="1"/>
    <cellStyle name="Collegamento ipertestuale visitato" xfId="3452" builtinId="9" hidden="1"/>
    <cellStyle name="Collegamento ipertestuale visitato" xfId="3454" builtinId="9" hidden="1"/>
    <cellStyle name="Collegamento ipertestuale visitato" xfId="3456" builtinId="9" hidden="1"/>
    <cellStyle name="Collegamento ipertestuale visitato" xfId="3458" builtinId="9" hidden="1"/>
    <cellStyle name="Collegamento ipertestuale visitato" xfId="3460" builtinId="9" hidden="1"/>
    <cellStyle name="Collegamento ipertestuale visitato" xfId="3462" builtinId="9" hidden="1"/>
    <cellStyle name="Collegamento ipertestuale visitato" xfId="3464" builtinId="9" hidden="1"/>
    <cellStyle name="Collegamento ipertestuale visitato" xfId="3466" builtinId="9" hidden="1"/>
    <cellStyle name="Collegamento ipertestuale visitato" xfId="3468" builtinId="9" hidden="1"/>
    <cellStyle name="Collegamento ipertestuale visitato" xfId="3470" builtinId="9" hidden="1"/>
    <cellStyle name="Collegamento ipertestuale visitato" xfId="3472" builtinId="9" hidden="1"/>
    <cellStyle name="Collegamento ipertestuale visitato" xfId="3474" builtinId="9" hidden="1"/>
    <cellStyle name="Collegamento ipertestuale visitato" xfId="3476" builtinId="9" hidden="1"/>
    <cellStyle name="Collegamento ipertestuale visitato" xfId="3478" builtinId="9" hidden="1"/>
    <cellStyle name="Collegamento ipertestuale visitato" xfId="3480" builtinId="9" hidden="1"/>
    <cellStyle name="Collegamento ipertestuale visitato" xfId="3482" builtinId="9" hidden="1"/>
    <cellStyle name="Collegamento ipertestuale visitato" xfId="3484" builtinId="9" hidden="1"/>
    <cellStyle name="Collegamento ipertestuale visitato" xfId="3486" builtinId="9" hidden="1"/>
    <cellStyle name="Collegamento ipertestuale visitato" xfId="3488" builtinId="9" hidden="1"/>
    <cellStyle name="Collegamento ipertestuale visitato" xfId="3490" builtinId="9" hidden="1"/>
    <cellStyle name="Collegamento ipertestuale visitato" xfId="3492" builtinId="9" hidden="1"/>
    <cellStyle name="Collegamento ipertestuale visitato" xfId="3494" builtinId="9" hidden="1"/>
    <cellStyle name="Collegamento ipertestuale visitato" xfId="3496" builtinId="9" hidden="1"/>
    <cellStyle name="Collegamento ipertestuale visitato" xfId="3498" builtinId="9" hidden="1"/>
    <cellStyle name="Collegamento ipertestuale visitato" xfId="3500" builtinId="9" hidden="1"/>
    <cellStyle name="Collegamento ipertestuale visitato" xfId="3502" builtinId="9" hidden="1"/>
    <cellStyle name="Collegamento ipertestuale visitato" xfId="3504" builtinId="9" hidden="1"/>
    <cellStyle name="Collegamento ipertestuale visitato" xfId="3506" builtinId="9" hidden="1"/>
    <cellStyle name="Collegamento ipertestuale visitato" xfId="3508" builtinId="9" hidden="1"/>
    <cellStyle name="Collegamento ipertestuale visitato" xfId="3510" builtinId="9" hidden="1"/>
    <cellStyle name="Collegamento ipertestuale visitato" xfId="3512" builtinId="9" hidden="1"/>
    <cellStyle name="Collegamento ipertestuale visitato" xfId="3514" builtinId="9" hidden="1"/>
    <cellStyle name="Collegamento ipertestuale visitato" xfId="3516" builtinId="9" hidden="1"/>
    <cellStyle name="Collegamento ipertestuale visitato" xfId="3518" builtinId="9" hidden="1"/>
    <cellStyle name="Collegamento ipertestuale visitato" xfId="3520" builtinId="9" hidden="1"/>
    <cellStyle name="Collegamento ipertestuale visitato" xfId="3522" builtinId="9" hidden="1"/>
    <cellStyle name="Collegamento ipertestuale visitato" xfId="3524" builtinId="9" hidden="1"/>
    <cellStyle name="Collegamento ipertestuale visitato" xfId="3526" builtinId="9" hidden="1"/>
    <cellStyle name="Collegamento ipertestuale visitato" xfId="3528" builtinId="9" hidden="1"/>
    <cellStyle name="Collegamento ipertestuale visitato" xfId="3530" builtinId="9" hidden="1"/>
    <cellStyle name="Collegamento ipertestuale visitato" xfId="3532" builtinId="9" hidden="1"/>
    <cellStyle name="Collegamento ipertestuale visitato" xfId="3534" builtinId="9" hidden="1"/>
    <cellStyle name="Collegamento ipertestuale visitato" xfId="3536" builtinId="9" hidden="1"/>
    <cellStyle name="Collegamento ipertestuale visitato" xfId="3538" builtinId="9" hidden="1"/>
    <cellStyle name="Collegamento ipertestuale visitato" xfId="3540" builtinId="9" hidden="1"/>
    <cellStyle name="Collegamento ipertestuale visitato" xfId="3542" builtinId="9" hidden="1"/>
    <cellStyle name="Collegamento ipertestuale visitato" xfId="3544" builtinId="9" hidden="1"/>
    <cellStyle name="Collegamento ipertestuale visitato" xfId="3546" builtinId="9" hidden="1"/>
    <cellStyle name="Collegamento ipertestuale visitato" xfId="3548" builtinId="9" hidden="1"/>
    <cellStyle name="Collegamento ipertestuale visitato" xfId="3550" builtinId="9" hidden="1"/>
    <cellStyle name="Collegamento ipertestuale visitato" xfId="3552" builtinId="9" hidden="1"/>
    <cellStyle name="Collegamento ipertestuale visitato" xfId="3554" builtinId="9" hidden="1"/>
    <cellStyle name="Collegamento ipertestuale visitato" xfId="3556" builtinId="9" hidden="1"/>
    <cellStyle name="Collegamento ipertestuale visitato" xfId="3558" builtinId="9" hidden="1"/>
    <cellStyle name="Collegamento ipertestuale visitato" xfId="3560" builtinId="9" hidden="1"/>
    <cellStyle name="Collegamento ipertestuale visitato" xfId="3562" builtinId="9" hidden="1"/>
    <cellStyle name="Collegamento ipertestuale visitato" xfId="3564" builtinId="9" hidden="1"/>
    <cellStyle name="Collegamento ipertestuale visitato" xfId="3566" builtinId="9" hidden="1"/>
    <cellStyle name="Collegamento ipertestuale visitato" xfId="3568" builtinId="9" hidden="1"/>
    <cellStyle name="Collegamento ipertestuale visitato" xfId="3570" builtinId="9" hidden="1"/>
    <cellStyle name="Collegamento ipertestuale visitato" xfId="3572" builtinId="9" hidden="1"/>
    <cellStyle name="Collegamento ipertestuale visitato" xfId="3574" builtinId="9" hidden="1"/>
    <cellStyle name="Collegamento ipertestuale visitato" xfId="3576" builtinId="9" hidden="1"/>
    <cellStyle name="Collegamento ipertestuale visitato" xfId="3578" builtinId="9" hidden="1"/>
    <cellStyle name="Collegamento ipertestuale visitato" xfId="3580" builtinId="9" hidden="1"/>
    <cellStyle name="Collegamento ipertestuale visitato" xfId="3582" builtinId="9" hidden="1"/>
    <cellStyle name="Collegamento ipertestuale visitato" xfId="3584" builtinId="9" hidden="1"/>
    <cellStyle name="Collegamento ipertestuale visitato" xfId="3586" builtinId="9" hidden="1"/>
    <cellStyle name="Collegamento ipertestuale visitato" xfId="3588" builtinId="9" hidden="1"/>
    <cellStyle name="Collegamento ipertestuale visitato" xfId="3590" builtinId="9" hidden="1"/>
    <cellStyle name="Collegamento ipertestuale visitato" xfId="3592" builtinId="9" hidden="1"/>
    <cellStyle name="Collegamento ipertestuale visitato" xfId="3594" builtinId="9" hidden="1"/>
    <cellStyle name="Collegamento ipertestuale visitato" xfId="3596" builtinId="9" hidden="1"/>
    <cellStyle name="Collegamento ipertestuale visitato" xfId="3598" builtinId="9" hidden="1"/>
    <cellStyle name="Collegamento ipertestuale visitato" xfId="3600" builtinId="9" hidden="1"/>
    <cellStyle name="Collegamento ipertestuale visitato" xfId="3602" builtinId="9" hidden="1"/>
    <cellStyle name="Collegamento ipertestuale visitato" xfId="3604" builtinId="9" hidden="1"/>
    <cellStyle name="Collegamento ipertestuale visitato" xfId="3606" builtinId="9" hidden="1"/>
    <cellStyle name="Collegamento ipertestuale visitato" xfId="3608" builtinId="9" hidden="1"/>
    <cellStyle name="Collegamento ipertestuale visitato" xfId="3610" builtinId="9" hidden="1"/>
    <cellStyle name="Collegamento ipertestuale visitato" xfId="3612" builtinId="9" hidden="1"/>
    <cellStyle name="Collegamento ipertestuale visitato" xfId="3614" builtinId="9" hidden="1"/>
    <cellStyle name="Collegamento ipertestuale visitato" xfId="3616" builtinId="9" hidden="1"/>
    <cellStyle name="Collegamento ipertestuale visitato" xfId="3618" builtinId="9" hidden="1"/>
    <cellStyle name="Collegamento ipertestuale visitato" xfId="3620" builtinId="9" hidden="1"/>
    <cellStyle name="Collegamento ipertestuale visitato" xfId="3622" builtinId="9" hidden="1"/>
    <cellStyle name="Collegamento ipertestuale visitato" xfId="3624" builtinId="9" hidden="1"/>
    <cellStyle name="Collegamento ipertestuale visitato" xfId="3626" builtinId="9" hidden="1"/>
    <cellStyle name="Collegamento ipertestuale visitato" xfId="3628" builtinId="9" hidden="1"/>
    <cellStyle name="Collegamento ipertestuale visitato" xfId="3630" builtinId="9" hidden="1"/>
    <cellStyle name="Collegamento ipertestuale visitato" xfId="3632" builtinId="9" hidden="1"/>
    <cellStyle name="Collegamento ipertestuale visitato" xfId="3634" builtinId="9" hidden="1"/>
    <cellStyle name="Collegamento ipertestuale visitato" xfId="3636" builtinId="9" hidden="1"/>
    <cellStyle name="Collegamento ipertestuale visitato" xfId="3638" builtinId="9" hidden="1"/>
    <cellStyle name="Collegamento ipertestuale visitato" xfId="3640" builtinId="9" hidden="1"/>
    <cellStyle name="Collegamento ipertestuale visitato" xfId="3642" builtinId="9" hidden="1"/>
    <cellStyle name="Collegamento ipertestuale visitato" xfId="3644" builtinId="9" hidden="1"/>
    <cellStyle name="Collegamento ipertestuale visitato" xfId="3646" builtinId="9" hidden="1"/>
    <cellStyle name="Collegamento ipertestuale visitato" xfId="3648" builtinId="9" hidden="1"/>
    <cellStyle name="Collegamento ipertestuale visitato" xfId="3650" builtinId="9" hidden="1"/>
    <cellStyle name="Collegamento ipertestuale visitato" xfId="3652" builtinId="9" hidden="1"/>
    <cellStyle name="Collegamento ipertestuale visitato" xfId="3654" builtinId="9" hidden="1"/>
    <cellStyle name="Collegamento ipertestuale visitato" xfId="3656" builtinId="9" hidden="1"/>
    <cellStyle name="Collegamento ipertestuale visitato" xfId="3658" builtinId="9" hidden="1"/>
    <cellStyle name="Collegamento ipertestuale visitato" xfId="3660" builtinId="9" hidden="1"/>
    <cellStyle name="Collegamento ipertestuale visitato" xfId="3662" builtinId="9" hidden="1"/>
    <cellStyle name="Collegamento ipertestuale visitato" xfId="3664" builtinId="9" hidden="1"/>
    <cellStyle name="Collegamento ipertestuale visitato" xfId="3666" builtinId="9" hidden="1"/>
    <cellStyle name="Collegamento ipertestuale visitato" xfId="3668" builtinId="9" hidden="1"/>
    <cellStyle name="Collegamento ipertestuale visitato" xfId="3670" builtinId="9" hidden="1"/>
    <cellStyle name="Collegamento ipertestuale visitato" xfId="3672" builtinId="9" hidden="1"/>
    <cellStyle name="Collegamento ipertestuale visitato" xfId="3674" builtinId="9" hidden="1"/>
    <cellStyle name="Collegamento ipertestuale visitato" xfId="3676" builtinId="9" hidden="1"/>
    <cellStyle name="Collegamento ipertestuale visitato" xfId="3678" builtinId="9" hidden="1"/>
    <cellStyle name="Collegamento ipertestuale visitato" xfId="3680" builtinId="9" hidden="1"/>
    <cellStyle name="Collegamento ipertestuale visitato" xfId="3682" builtinId="9" hidden="1"/>
    <cellStyle name="Collegamento ipertestuale visitato" xfId="3684" builtinId="9" hidden="1"/>
    <cellStyle name="Collegamento ipertestuale visitato" xfId="3686" builtinId="9" hidden="1"/>
    <cellStyle name="Collegamento ipertestuale visitato" xfId="3688" builtinId="9" hidden="1"/>
    <cellStyle name="Collegamento ipertestuale visitato" xfId="3690" builtinId="9" hidden="1"/>
    <cellStyle name="Collegamento ipertestuale visitato" xfId="3692" builtinId="9" hidden="1"/>
    <cellStyle name="Collegamento ipertestuale visitato" xfId="3694" builtinId="9" hidden="1"/>
    <cellStyle name="Collegamento ipertestuale visitato" xfId="3696" builtinId="9" hidden="1"/>
    <cellStyle name="Collegamento ipertestuale visitato" xfId="3698" builtinId="9" hidden="1"/>
    <cellStyle name="Collegamento ipertestuale visitato" xfId="3700" builtinId="9" hidden="1"/>
    <cellStyle name="Collegamento ipertestuale visitato" xfId="3702" builtinId="9" hidden="1"/>
    <cellStyle name="Collegamento ipertestuale visitato" xfId="3704" builtinId="9" hidden="1"/>
    <cellStyle name="Collegamento ipertestuale visitato" xfId="3706" builtinId="9" hidden="1"/>
    <cellStyle name="Collegamento ipertestuale visitato" xfId="3708" builtinId="9" hidden="1"/>
    <cellStyle name="Collegamento ipertestuale visitato" xfId="3710" builtinId="9" hidden="1"/>
    <cellStyle name="Collegamento ipertestuale visitato" xfId="3712" builtinId="9" hidden="1"/>
    <cellStyle name="Collegamento ipertestuale visitato" xfId="3714" builtinId="9" hidden="1"/>
    <cellStyle name="Collegamento ipertestuale visitato" xfId="3716" builtinId="9" hidden="1"/>
    <cellStyle name="Collegamento ipertestuale visitato" xfId="3718" builtinId="9" hidden="1"/>
    <cellStyle name="Collegamento ipertestuale visitato" xfId="3720" builtinId="9" hidden="1"/>
    <cellStyle name="Collegamento ipertestuale visitato" xfId="3722" builtinId="9" hidden="1"/>
    <cellStyle name="Collegamento ipertestuale visitato" xfId="3724" builtinId="9" hidden="1"/>
    <cellStyle name="Collegamento ipertestuale visitato" xfId="3726" builtinId="9" hidden="1"/>
    <cellStyle name="Collegamento ipertestuale visitato" xfId="3728" builtinId="9" hidden="1"/>
    <cellStyle name="Collegamento ipertestuale visitato" xfId="3730" builtinId="9" hidden="1"/>
    <cellStyle name="Collegamento ipertestuale visitato" xfId="3732" builtinId="9" hidden="1"/>
    <cellStyle name="Collegamento ipertestuale visitato" xfId="3734" builtinId="9" hidden="1"/>
    <cellStyle name="Collegamento ipertestuale visitato" xfId="3736" builtinId="9" hidden="1"/>
    <cellStyle name="Collegamento ipertestuale visitato" xfId="3738" builtinId="9" hidden="1"/>
    <cellStyle name="Collegamento ipertestuale visitato" xfId="3740" builtinId="9" hidden="1"/>
    <cellStyle name="Collegamento ipertestuale visitato" xfId="3742" builtinId="9" hidden="1"/>
    <cellStyle name="Collegamento ipertestuale visitato" xfId="3744" builtinId="9" hidden="1"/>
    <cellStyle name="Collegamento ipertestuale visitato" xfId="3746" builtinId="9" hidden="1"/>
    <cellStyle name="Collegamento ipertestuale visitato" xfId="3748" builtinId="9" hidden="1"/>
    <cellStyle name="Collegamento ipertestuale visitato" xfId="3750" builtinId="9" hidden="1"/>
    <cellStyle name="Collegamento ipertestuale visitato" xfId="3752" builtinId="9" hidden="1"/>
    <cellStyle name="Collegamento ipertestuale visitato" xfId="3754" builtinId="9" hidden="1"/>
    <cellStyle name="Collegamento ipertestuale visitato" xfId="3756" builtinId="9" hidden="1"/>
    <cellStyle name="Collegamento ipertestuale visitato" xfId="3758" builtinId="9" hidden="1"/>
    <cellStyle name="Collegamento ipertestuale visitato" xfId="3760" builtinId="9" hidden="1"/>
    <cellStyle name="Collegamento ipertestuale visitato" xfId="3762" builtinId="9" hidden="1"/>
    <cellStyle name="Collegamento ipertestuale visitato" xfId="3764" builtinId="9" hidden="1"/>
    <cellStyle name="Collegamento ipertestuale visitato" xfId="3766" builtinId="9" hidden="1"/>
    <cellStyle name="Collegamento ipertestuale visitato" xfId="3768" builtinId="9" hidden="1"/>
    <cellStyle name="Collegamento ipertestuale visitato" xfId="3770" builtinId="9" hidden="1"/>
    <cellStyle name="Collegamento ipertestuale visitato" xfId="3772" builtinId="9" hidden="1"/>
    <cellStyle name="Collegamento ipertestuale visitato" xfId="3774" builtinId="9" hidden="1"/>
    <cellStyle name="Collegamento ipertestuale visitato" xfId="3776" builtinId="9" hidden="1"/>
    <cellStyle name="Collegamento ipertestuale visitato" xfId="3778" builtinId="9" hidden="1"/>
    <cellStyle name="Collegamento ipertestuale visitato" xfId="3780" builtinId="9" hidden="1"/>
    <cellStyle name="Collegamento ipertestuale visitato" xfId="3782" builtinId="9" hidden="1"/>
    <cellStyle name="Collegamento ipertestuale visitato" xfId="3784" builtinId="9" hidden="1"/>
    <cellStyle name="Collegamento ipertestuale visitato" xfId="3786" builtinId="9" hidden="1"/>
    <cellStyle name="Collegamento ipertestuale visitato" xfId="3788" builtinId="9" hidden="1"/>
    <cellStyle name="Collegamento ipertestuale visitato" xfId="3790" builtinId="9" hidden="1"/>
    <cellStyle name="Collegamento ipertestuale visitato" xfId="3792" builtinId="9" hidden="1"/>
    <cellStyle name="Collegamento ipertestuale visitato" xfId="3794" builtinId="9" hidden="1"/>
    <cellStyle name="Collegamento ipertestuale visitato" xfId="3796" builtinId="9" hidden="1"/>
    <cellStyle name="Collegamento ipertestuale visitato" xfId="3798" builtinId="9" hidden="1"/>
    <cellStyle name="Collegamento ipertestuale visitato" xfId="3800" builtinId="9" hidden="1"/>
    <cellStyle name="Collegamento ipertestuale visitato" xfId="3802" builtinId="9" hidden="1"/>
    <cellStyle name="Collegamento ipertestuale visitato" xfId="3804" builtinId="9" hidden="1"/>
    <cellStyle name="Collegamento ipertestuale visitato" xfId="3806" builtinId="9" hidden="1"/>
    <cellStyle name="Collegamento ipertestuale visitato" xfId="3808" builtinId="9" hidden="1"/>
    <cellStyle name="Collegamento ipertestuale visitato" xfId="3810" builtinId="9" hidden="1"/>
    <cellStyle name="Collegamento ipertestuale visitato" xfId="3812" builtinId="9" hidden="1"/>
    <cellStyle name="Collegamento ipertestuale visitato" xfId="3814" builtinId="9" hidden="1"/>
    <cellStyle name="Collegamento ipertestuale visitato" xfId="3816" builtinId="9" hidden="1"/>
    <cellStyle name="Collegamento ipertestuale visitato" xfId="3818" builtinId="9" hidden="1"/>
    <cellStyle name="Collegamento ipertestuale visitato" xfId="3820" builtinId="9" hidden="1"/>
    <cellStyle name="Collegamento ipertestuale visitato" xfId="3822" builtinId="9" hidden="1"/>
    <cellStyle name="Collegamento ipertestuale visitato" xfId="3824" builtinId="9" hidden="1"/>
    <cellStyle name="Collegamento ipertestuale visitato" xfId="3826" builtinId="9" hidden="1"/>
    <cellStyle name="Collegamento ipertestuale visitato" xfId="3828" builtinId="9" hidden="1"/>
    <cellStyle name="Collegamento ipertestuale visitato" xfId="3830" builtinId="9" hidden="1"/>
    <cellStyle name="Collegamento ipertestuale visitato" xfId="3832" builtinId="9" hidden="1"/>
    <cellStyle name="Collegamento ipertestuale visitato" xfId="3834" builtinId="9" hidden="1"/>
    <cellStyle name="Collegamento ipertestuale visitato" xfId="3836" builtinId="9" hidden="1"/>
    <cellStyle name="Collegamento ipertestuale visitato" xfId="3838" builtinId="9" hidden="1"/>
    <cellStyle name="Collegamento ipertestuale visitato" xfId="3840" builtinId="9" hidden="1"/>
    <cellStyle name="Collegamento ipertestuale visitato" xfId="3842" builtinId="9" hidden="1"/>
    <cellStyle name="Collegamento ipertestuale visitato" xfId="3844" builtinId="9" hidden="1"/>
    <cellStyle name="Collegamento ipertestuale visitato" xfId="3846" builtinId="9" hidden="1"/>
    <cellStyle name="Collegamento ipertestuale visitato" xfId="3848" builtinId="9" hidden="1"/>
    <cellStyle name="Collegamento ipertestuale visitato" xfId="3850" builtinId="9" hidden="1"/>
    <cellStyle name="Collegamento ipertestuale visitato" xfId="3852" builtinId="9" hidden="1"/>
    <cellStyle name="Collegamento ipertestuale visitato" xfId="3854" builtinId="9" hidden="1"/>
    <cellStyle name="Collegamento ipertestuale visitato" xfId="3856" builtinId="9" hidden="1"/>
    <cellStyle name="Collegamento ipertestuale visitato" xfId="3858" builtinId="9" hidden="1"/>
    <cellStyle name="Collegamento ipertestuale visitato" xfId="3860" builtinId="9" hidden="1"/>
    <cellStyle name="Collegamento ipertestuale visitato" xfId="3862" builtinId="9" hidden="1"/>
    <cellStyle name="Collegamento ipertestuale visitato" xfId="3864" builtinId="9" hidden="1"/>
    <cellStyle name="Collegamento ipertestuale visitato" xfId="3866" builtinId="9" hidden="1"/>
    <cellStyle name="Collegamento ipertestuale visitato" xfId="3868" builtinId="9" hidden="1"/>
    <cellStyle name="Collegamento ipertestuale visitato" xfId="3870" builtinId="9" hidden="1"/>
    <cellStyle name="Collegamento ipertestuale visitato" xfId="3872" builtinId="9" hidden="1"/>
    <cellStyle name="Collegamento ipertestuale visitato" xfId="3874" builtinId="9" hidden="1"/>
    <cellStyle name="Collegamento ipertestuale visitato" xfId="3876" builtinId="9" hidden="1"/>
    <cellStyle name="Collegamento ipertestuale visitato" xfId="3878" builtinId="9" hidden="1"/>
    <cellStyle name="Collegamento ipertestuale visitato" xfId="3880" builtinId="9" hidden="1"/>
    <cellStyle name="Collegamento ipertestuale visitato" xfId="3882" builtinId="9" hidden="1"/>
    <cellStyle name="Collegamento ipertestuale visitato" xfId="3884" builtinId="9" hidden="1"/>
    <cellStyle name="Collegamento ipertestuale visitato" xfId="3886" builtinId="9" hidden="1"/>
    <cellStyle name="Collegamento ipertestuale visitato" xfId="3888" builtinId="9" hidden="1"/>
    <cellStyle name="Collegamento ipertestuale visitato" xfId="3890" builtinId="9" hidden="1"/>
    <cellStyle name="Collegamento ipertestuale visitato" xfId="3892" builtinId="9" hidden="1"/>
    <cellStyle name="Collegamento ipertestuale visitato" xfId="3894" builtinId="9" hidden="1"/>
    <cellStyle name="Collegamento ipertestuale visitato" xfId="3896" builtinId="9" hidden="1"/>
    <cellStyle name="Collegamento ipertestuale visitato" xfId="3898" builtinId="9" hidden="1"/>
    <cellStyle name="Collegamento ipertestuale visitato" xfId="3900" builtinId="9" hidden="1"/>
    <cellStyle name="Collegamento ipertestuale visitato" xfId="3902" builtinId="9" hidden="1"/>
    <cellStyle name="Collegamento ipertestuale visitato" xfId="3904" builtinId="9" hidden="1"/>
    <cellStyle name="Collegamento ipertestuale visitato" xfId="3906" builtinId="9" hidden="1"/>
    <cellStyle name="Collegamento ipertestuale visitato" xfId="3908" builtinId="9" hidden="1"/>
    <cellStyle name="Collegamento ipertestuale visitato" xfId="3910" builtinId="9" hidden="1"/>
    <cellStyle name="Collegamento ipertestuale visitato" xfId="3912" builtinId="9" hidden="1"/>
    <cellStyle name="Collegamento ipertestuale visitato" xfId="3914" builtinId="9" hidden="1"/>
    <cellStyle name="Collegamento ipertestuale visitato" xfId="3916" builtinId="9" hidden="1"/>
    <cellStyle name="Collegamento ipertestuale visitato" xfId="3918" builtinId="9" hidden="1"/>
    <cellStyle name="Collegamento ipertestuale visitato" xfId="3920" builtinId="9" hidden="1"/>
    <cellStyle name="Collegamento ipertestuale visitato" xfId="3922" builtinId="9" hidden="1"/>
    <cellStyle name="Collegamento ipertestuale visitato" xfId="3924" builtinId="9" hidden="1"/>
    <cellStyle name="Collegamento ipertestuale visitato" xfId="3926" builtinId="9" hidden="1"/>
    <cellStyle name="Collegamento ipertestuale visitato" xfId="3928" builtinId="9" hidden="1"/>
    <cellStyle name="Collegamento ipertestuale visitato" xfId="3930" builtinId="9" hidden="1"/>
    <cellStyle name="Collegamento ipertestuale visitato" xfId="3932" builtinId="9" hidden="1"/>
    <cellStyle name="Collegamento ipertestuale visitato" xfId="3934" builtinId="9" hidden="1"/>
    <cellStyle name="Collegamento ipertestuale visitato" xfId="3936" builtinId="9" hidden="1"/>
    <cellStyle name="Collegamento ipertestuale visitato" xfId="3938" builtinId="9" hidden="1"/>
    <cellStyle name="Collegamento ipertestuale visitato" xfId="3940" builtinId="9" hidden="1"/>
    <cellStyle name="Collegamento ipertestuale visitato" xfId="3942" builtinId="9" hidden="1"/>
    <cellStyle name="Collegamento ipertestuale visitato" xfId="3944" builtinId="9" hidden="1"/>
    <cellStyle name="Collegamento ipertestuale visitato" xfId="3946" builtinId="9" hidden="1"/>
    <cellStyle name="Collegamento ipertestuale visitato" xfId="3948" builtinId="9" hidden="1"/>
    <cellStyle name="Collegamento ipertestuale visitato" xfId="3950" builtinId="9" hidden="1"/>
    <cellStyle name="Collegamento ipertestuale visitato" xfId="3952" builtinId="9" hidden="1"/>
    <cellStyle name="Collegamento ipertestuale visitato" xfId="3954" builtinId="9" hidden="1"/>
    <cellStyle name="Collegamento ipertestuale visitato" xfId="3956" builtinId="9" hidden="1"/>
    <cellStyle name="Collegamento ipertestuale visitato" xfId="3958" builtinId="9" hidden="1"/>
    <cellStyle name="Collegamento ipertestuale visitato" xfId="3960" builtinId="9" hidden="1"/>
    <cellStyle name="Collegamento ipertestuale visitato" xfId="3962" builtinId="9" hidden="1"/>
    <cellStyle name="Collegamento ipertestuale visitato" xfId="3964" builtinId="9" hidden="1"/>
    <cellStyle name="Collegamento ipertestuale visitato" xfId="3966" builtinId="9" hidden="1"/>
    <cellStyle name="Collegamento ipertestuale visitato" xfId="3968" builtinId="9" hidden="1"/>
    <cellStyle name="Collegamento ipertestuale visitato" xfId="3970" builtinId="9" hidden="1"/>
    <cellStyle name="Collegamento ipertestuale visitato" xfId="3972" builtinId="9" hidden="1"/>
    <cellStyle name="Collegamento ipertestuale visitato" xfId="3974" builtinId="9" hidden="1"/>
    <cellStyle name="Collegamento ipertestuale visitato" xfId="3976" builtinId="9" hidden="1"/>
    <cellStyle name="Collegamento ipertestuale visitato" xfId="3978" builtinId="9" hidden="1"/>
    <cellStyle name="Collegamento ipertestuale visitato" xfId="3980" builtinId="9" hidden="1"/>
    <cellStyle name="Collegamento ipertestuale visitato" xfId="3982" builtinId="9" hidden="1"/>
    <cellStyle name="Collegamento ipertestuale visitato" xfId="3984" builtinId="9" hidden="1"/>
    <cellStyle name="Collegamento ipertestuale visitato" xfId="3986" builtinId="9" hidden="1"/>
    <cellStyle name="Collegamento ipertestuale visitato" xfId="3988" builtinId="9" hidden="1"/>
    <cellStyle name="Collegamento ipertestuale visitato" xfId="3990" builtinId="9" hidden="1"/>
    <cellStyle name="Collegamento ipertestuale visitato" xfId="3992" builtinId="9" hidden="1"/>
    <cellStyle name="Collegamento ipertestuale visitato" xfId="3994" builtinId="9" hidden="1"/>
    <cellStyle name="Collegamento ipertestuale visitato" xfId="3996" builtinId="9" hidden="1"/>
    <cellStyle name="Collegamento ipertestuale visitato" xfId="3998" builtinId="9" hidden="1"/>
    <cellStyle name="Collegamento ipertestuale visitato" xfId="4000" builtinId="9" hidden="1"/>
    <cellStyle name="Collegamento ipertestuale visitato" xfId="4002" builtinId="9" hidden="1"/>
    <cellStyle name="Collegamento ipertestuale visitato" xfId="4004" builtinId="9" hidden="1"/>
    <cellStyle name="Collegamento ipertestuale visitato" xfId="4006" builtinId="9" hidden="1"/>
    <cellStyle name="Collegamento ipertestuale visitato" xfId="4008" builtinId="9" hidden="1"/>
    <cellStyle name="Collegamento ipertestuale visitato" xfId="4010" builtinId="9" hidden="1"/>
    <cellStyle name="Collegamento ipertestuale visitato" xfId="4012" builtinId="9" hidden="1"/>
    <cellStyle name="Collegamento ipertestuale visitato" xfId="4014" builtinId="9" hidden="1"/>
    <cellStyle name="Collegamento ipertestuale visitato" xfId="4016" builtinId="9" hidden="1"/>
    <cellStyle name="Collegamento ipertestuale visitato" xfId="4018" builtinId="9" hidden="1"/>
    <cellStyle name="Collegamento ipertestuale visitato" xfId="4020" builtinId="9" hidden="1"/>
    <cellStyle name="Collegamento ipertestuale visitato" xfId="4022" builtinId="9" hidden="1"/>
    <cellStyle name="Collegamento ipertestuale visitato" xfId="4024" builtinId="9" hidden="1"/>
    <cellStyle name="Collegamento ipertestuale visitato" xfId="4026" builtinId="9" hidden="1"/>
    <cellStyle name="Collegamento ipertestuale visitato" xfId="4028" builtinId="9" hidden="1"/>
    <cellStyle name="Collegamento ipertestuale visitato" xfId="4030" builtinId="9" hidden="1"/>
    <cellStyle name="Collegamento ipertestuale visitato" xfId="4032" builtinId="9" hidden="1"/>
    <cellStyle name="Collegamento ipertestuale visitato" xfId="4034" builtinId="9" hidden="1"/>
    <cellStyle name="Collegamento ipertestuale visitato" xfId="4036" builtinId="9" hidden="1"/>
    <cellStyle name="Collegamento ipertestuale visitato" xfId="4038" builtinId="9" hidden="1"/>
    <cellStyle name="Collegamento ipertestuale visitato" xfId="4040" builtinId="9" hidden="1"/>
    <cellStyle name="Collegamento ipertestuale visitato" xfId="4042" builtinId="9" hidden="1"/>
    <cellStyle name="Collegamento ipertestuale visitato" xfId="4044" builtinId="9" hidden="1"/>
    <cellStyle name="Collegamento ipertestuale visitato" xfId="4046" builtinId="9" hidden="1"/>
    <cellStyle name="Collegamento ipertestuale visitato" xfId="4048" builtinId="9" hidden="1"/>
    <cellStyle name="Collegamento ipertestuale visitato" xfId="4050" builtinId="9" hidden="1"/>
    <cellStyle name="Collegamento ipertestuale visitato" xfId="4052" builtinId="9" hidden="1"/>
    <cellStyle name="Collegamento ipertestuale visitato" xfId="4054" builtinId="9" hidden="1"/>
    <cellStyle name="Collegamento ipertestuale visitato" xfId="4056" builtinId="9" hidden="1"/>
    <cellStyle name="Collegamento ipertestuale visitato" xfId="4058" builtinId="9" hidden="1"/>
    <cellStyle name="Collegamento ipertestuale visitato" xfId="4060" builtinId="9" hidden="1"/>
    <cellStyle name="Collegamento ipertestuale visitato" xfId="4062" builtinId="9" hidden="1"/>
    <cellStyle name="Collegamento ipertestuale visitato" xfId="4064" builtinId="9" hidden="1"/>
    <cellStyle name="Collegamento ipertestuale visitato" xfId="4066" builtinId="9" hidden="1"/>
    <cellStyle name="Collegamento ipertestuale visitato" xfId="4068" builtinId="9" hidden="1"/>
    <cellStyle name="Collegamento ipertestuale visitato" xfId="4070" builtinId="9" hidden="1"/>
    <cellStyle name="Collegamento ipertestuale visitato" xfId="4072" builtinId="9" hidden="1"/>
    <cellStyle name="Collegamento ipertestuale visitato" xfId="4074" builtinId="9" hidden="1"/>
    <cellStyle name="Collegamento ipertestuale visitato" xfId="4076" builtinId="9" hidden="1"/>
    <cellStyle name="Collegamento ipertestuale visitato" xfId="4078" builtinId="9" hidden="1"/>
    <cellStyle name="Collegamento ipertestuale visitato" xfId="4080" builtinId="9" hidden="1"/>
    <cellStyle name="Collegamento ipertestuale visitato" xfId="4082" builtinId="9" hidden="1"/>
    <cellStyle name="Collegamento ipertestuale visitato" xfId="4084" builtinId="9" hidden="1"/>
    <cellStyle name="Collegamento ipertestuale visitato" xfId="4086" builtinId="9" hidden="1"/>
    <cellStyle name="Collegamento ipertestuale visitato" xfId="4088" builtinId="9" hidden="1"/>
    <cellStyle name="Collegamento ipertestuale visitato" xfId="4090" builtinId="9" hidden="1"/>
    <cellStyle name="Collegamento ipertestuale visitato" xfId="4092" builtinId="9" hidden="1"/>
    <cellStyle name="Collegamento ipertestuale visitato" xfId="4094" builtinId="9" hidden="1"/>
    <cellStyle name="Collegamento ipertestuale visitato" xfId="4096" builtinId="9" hidden="1"/>
    <cellStyle name="Collegamento ipertestuale visitato" xfId="4098" builtinId="9" hidden="1"/>
    <cellStyle name="Collegamento ipertestuale visitato" xfId="4100" builtinId="9" hidden="1"/>
    <cellStyle name="Collegamento ipertestuale visitato" xfId="4102" builtinId="9" hidden="1"/>
    <cellStyle name="Collegamento ipertestuale visitato" xfId="4104" builtinId="9" hidden="1"/>
    <cellStyle name="Collegamento ipertestuale visitato" xfId="4106" builtinId="9" hidden="1"/>
    <cellStyle name="Collegamento ipertestuale visitato" xfId="4108" builtinId="9" hidden="1"/>
    <cellStyle name="Collegamento ipertestuale visitato" xfId="4110" builtinId="9" hidden="1"/>
    <cellStyle name="Collegamento ipertestuale visitato" xfId="4112" builtinId="9" hidden="1"/>
    <cellStyle name="Collegamento ipertestuale visitato" xfId="4114" builtinId="9" hidden="1"/>
    <cellStyle name="Collegamento ipertestuale visitato" xfId="4116" builtinId="9" hidden="1"/>
    <cellStyle name="Collegamento ipertestuale visitato" xfId="4118" builtinId="9" hidden="1"/>
    <cellStyle name="Collegamento ipertestuale visitato" xfId="4120" builtinId="9" hidden="1"/>
    <cellStyle name="Collegamento ipertestuale visitato" xfId="4122" builtinId="9" hidden="1"/>
    <cellStyle name="Collegamento ipertestuale visitato" xfId="4124" builtinId="9" hidden="1"/>
    <cellStyle name="Collegamento ipertestuale visitato" xfId="4126" builtinId="9" hidden="1"/>
    <cellStyle name="Collegamento ipertestuale visitato" xfId="4128" builtinId="9" hidden="1"/>
    <cellStyle name="Collegamento ipertestuale visitato" xfId="4130" builtinId="9" hidden="1"/>
    <cellStyle name="Collegamento ipertestuale visitato" xfId="4132" builtinId="9" hidden="1"/>
    <cellStyle name="Collegamento ipertestuale visitato" xfId="4134" builtinId="9" hidden="1"/>
    <cellStyle name="Collegamento ipertestuale visitato" xfId="4136" builtinId="9" hidden="1"/>
    <cellStyle name="Collegamento ipertestuale visitato" xfId="4138" builtinId="9" hidden="1"/>
    <cellStyle name="Collegamento ipertestuale visitato" xfId="4140" builtinId="9" hidden="1"/>
    <cellStyle name="Collegamento ipertestuale visitato" xfId="4142" builtinId="9" hidden="1"/>
    <cellStyle name="Collegamento ipertestuale visitato" xfId="4144" builtinId="9" hidden="1"/>
    <cellStyle name="Collegamento ipertestuale visitato" xfId="4146" builtinId="9" hidden="1"/>
    <cellStyle name="Collegamento ipertestuale visitato" xfId="4148" builtinId="9" hidden="1"/>
    <cellStyle name="Collegamento ipertestuale visitato" xfId="4150" builtinId="9" hidden="1"/>
    <cellStyle name="Collegamento ipertestuale visitato" xfId="4152" builtinId="9" hidden="1"/>
    <cellStyle name="Collegamento ipertestuale visitato" xfId="4154" builtinId="9" hidden="1"/>
    <cellStyle name="Collegamento ipertestuale visitato" xfId="4156" builtinId="9" hidden="1"/>
    <cellStyle name="Collegamento ipertestuale visitato" xfId="4158" builtinId="9" hidden="1"/>
    <cellStyle name="Collegamento ipertestuale visitato" xfId="4160" builtinId="9" hidden="1"/>
    <cellStyle name="Collegamento ipertestuale visitato" xfId="4162" builtinId="9" hidden="1"/>
    <cellStyle name="Collegamento ipertestuale visitato" xfId="4164" builtinId="9" hidden="1"/>
    <cellStyle name="Collegamento ipertestuale visitato" xfId="4166" builtinId="9" hidden="1"/>
    <cellStyle name="Collegamento ipertestuale visitato" xfId="4168" builtinId="9" hidden="1"/>
    <cellStyle name="Collegamento ipertestuale visitato" xfId="4170" builtinId="9" hidden="1"/>
    <cellStyle name="Collegamento ipertestuale visitato" xfId="4172" builtinId="9" hidden="1"/>
    <cellStyle name="Collegamento ipertestuale visitato" xfId="4174" builtinId="9" hidden="1"/>
    <cellStyle name="Collegamento ipertestuale visitato" xfId="4176" builtinId="9" hidden="1"/>
    <cellStyle name="Collegamento ipertestuale visitato" xfId="4178" builtinId="9" hidden="1"/>
    <cellStyle name="Collegamento ipertestuale visitato" xfId="4180" builtinId="9" hidden="1"/>
    <cellStyle name="Collegamento ipertestuale visitato" xfId="4182" builtinId="9" hidden="1"/>
    <cellStyle name="Collegamento ipertestuale visitato" xfId="4184" builtinId="9" hidden="1"/>
    <cellStyle name="Collegamento ipertestuale visitato" xfId="4186" builtinId="9" hidden="1"/>
    <cellStyle name="Collegamento ipertestuale visitato" xfId="4188" builtinId="9" hidden="1"/>
    <cellStyle name="Collegamento ipertestuale visitato" xfId="4190" builtinId="9" hidden="1"/>
    <cellStyle name="Collegamento ipertestuale visitato" xfId="4192" builtinId="9" hidden="1"/>
    <cellStyle name="Collegamento ipertestuale visitato" xfId="4194" builtinId="9" hidden="1"/>
    <cellStyle name="Collegamento ipertestuale visitato" xfId="4196" builtinId="9" hidden="1"/>
    <cellStyle name="Collegamento ipertestuale visitato" xfId="4198" builtinId="9" hidden="1"/>
    <cellStyle name="Collegamento ipertestuale visitato" xfId="4200" builtinId="9" hidden="1"/>
    <cellStyle name="Collegamento ipertestuale visitato" xfId="4202" builtinId="9" hidden="1"/>
    <cellStyle name="Collegamento ipertestuale visitato" xfId="4204" builtinId="9" hidden="1"/>
    <cellStyle name="Collegamento ipertestuale visitato" xfId="4206" builtinId="9" hidden="1"/>
    <cellStyle name="Collegamento ipertestuale visitato" xfId="4208" builtinId="9" hidden="1"/>
    <cellStyle name="Collegamento ipertestuale visitato" xfId="4210" builtinId="9" hidden="1"/>
    <cellStyle name="Collegamento ipertestuale visitato" xfId="4212" builtinId="9" hidden="1"/>
    <cellStyle name="Collegamento ipertestuale visitato" xfId="4214" builtinId="9" hidden="1"/>
    <cellStyle name="Collegamento ipertestuale visitato" xfId="4216" builtinId="9" hidden="1"/>
    <cellStyle name="Collegamento ipertestuale visitato" xfId="4218" builtinId="9" hidden="1"/>
    <cellStyle name="Collegamento ipertestuale visitato" xfId="4220" builtinId="9" hidden="1"/>
    <cellStyle name="Collegamento ipertestuale visitato" xfId="4222" builtinId="9" hidden="1"/>
    <cellStyle name="Collegamento ipertestuale visitato" xfId="4224" builtinId="9" hidden="1"/>
    <cellStyle name="Collegamento ipertestuale visitato" xfId="4226" builtinId="9" hidden="1"/>
    <cellStyle name="Collegamento ipertestuale visitato" xfId="4228" builtinId="9" hidden="1"/>
    <cellStyle name="Collegamento ipertestuale visitato" xfId="4230" builtinId="9" hidden="1"/>
    <cellStyle name="Collegamento ipertestuale visitato" xfId="4232" builtinId="9" hidden="1"/>
    <cellStyle name="Collegamento ipertestuale visitato" xfId="4234" builtinId="9" hidden="1"/>
    <cellStyle name="Collegamento ipertestuale visitato" xfId="4236" builtinId="9" hidden="1"/>
    <cellStyle name="Collegamento ipertestuale visitato" xfId="4238" builtinId="9" hidden="1"/>
    <cellStyle name="Collegamento ipertestuale visitato" xfId="4240" builtinId="9" hidden="1"/>
    <cellStyle name="Collegamento ipertestuale visitato" xfId="4242" builtinId="9" hidden="1"/>
    <cellStyle name="Collegamento ipertestuale visitato" xfId="4244" builtinId="9" hidden="1"/>
    <cellStyle name="Collegamento ipertestuale visitato" xfId="4246" builtinId="9" hidden="1"/>
    <cellStyle name="Collegamento ipertestuale visitato" xfId="4248" builtinId="9" hidden="1"/>
    <cellStyle name="Collegamento ipertestuale visitato" xfId="4250" builtinId="9" hidden="1"/>
    <cellStyle name="Collegamento ipertestuale visitato" xfId="4252" builtinId="9" hidden="1"/>
    <cellStyle name="Collegamento ipertestuale visitato" xfId="4254" builtinId="9" hidden="1"/>
    <cellStyle name="Collegamento ipertestuale visitato" xfId="4256" builtinId="9" hidden="1"/>
    <cellStyle name="Collegamento ipertestuale visitato" xfId="4258" builtinId="9" hidden="1"/>
    <cellStyle name="Collegamento ipertestuale visitato" xfId="4260" builtinId="9" hidden="1"/>
    <cellStyle name="Collegamento ipertestuale visitato" xfId="4262" builtinId="9" hidden="1"/>
    <cellStyle name="Collegamento ipertestuale visitato" xfId="4264" builtinId="9" hidden="1"/>
    <cellStyle name="Collegamento ipertestuale visitato" xfId="4266" builtinId="9" hidden="1"/>
    <cellStyle name="Collegamento ipertestuale visitato" xfId="4268" builtinId="9" hidden="1"/>
    <cellStyle name="Collegamento ipertestuale visitato" xfId="4270" builtinId="9" hidden="1"/>
    <cellStyle name="Collegamento ipertestuale visitato" xfId="4272" builtinId="9" hidden="1"/>
    <cellStyle name="Collegamento ipertestuale visitato" xfId="4274" builtinId="9" hidden="1"/>
    <cellStyle name="Collegamento ipertestuale visitato" xfId="4276" builtinId="9" hidden="1"/>
    <cellStyle name="Collegamento ipertestuale visitato" xfId="4278" builtinId="9" hidden="1"/>
    <cellStyle name="Collegamento ipertestuale visitato" xfId="4280" builtinId="9" hidden="1"/>
    <cellStyle name="Collegamento ipertestuale visitato" xfId="4282" builtinId="9" hidden="1"/>
    <cellStyle name="Collegamento ipertestuale visitato" xfId="4284" builtinId="9" hidden="1"/>
    <cellStyle name="Collegamento ipertestuale visitato" xfId="4286" builtinId="9" hidden="1"/>
    <cellStyle name="Collegamento ipertestuale visitato" xfId="4288" builtinId="9" hidden="1"/>
    <cellStyle name="Collegamento ipertestuale visitato" xfId="4290" builtinId="9" hidden="1"/>
    <cellStyle name="Collegamento ipertestuale visitato" xfId="4292" builtinId="9" hidden="1"/>
    <cellStyle name="Collegamento ipertestuale visitato" xfId="4294" builtinId="9" hidden="1"/>
    <cellStyle name="Collegamento ipertestuale visitato" xfId="4296" builtinId="9" hidden="1"/>
    <cellStyle name="Collegamento ipertestuale visitato" xfId="4298" builtinId="9" hidden="1"/>
    <cellStyle name="Collegamento ipertestuale visitato" xfId="4300" builtinId="9" hidden="1"/>
    <cellStyle name="Collegamento ipertestuale visitato" xfId="4302" builtinId="9" hidden="1"/>
    <cellStyle name="Collegamento ipertestuale visitato" xfId="4304" builtinId="9" hidden="1"/>
    <cellStyle name="Collegamento ipertestuale visitato" xfId="4306" builtinId="9" hidden="1"/>
    <cellStyle name="Collegamento ipertestuale visitato" xfId="4308" builtinId="9" hidden="1"/>
    <cellStyle name="Collegamento ipertestuale visitato" xfId="4310" builtinId="9" hidden="1"/>
    <cellStyle name="Collegamento ipertestuale visitato" xfId="4312" builtinId="9" hidden="1"/>
    <cellStyle name="Collegamento ipertestuale visitato" xfId="4314" builtinId="9" hidden="1"/>
    <cellStyle name="Collegamento ipertestuale visitato" xfId="4316" builtinId="9" hidden="1"/>
    <cellStyle name="Collegamento ipertestuale visitato" xfId="4318" builtinId="9" hidden="1"/>
    <cellStyle name="Collegamento ipertestuale visitato" xfId="4320" builtinId="9" hidden="1"/>
    <cellStyle name="Collegamento ipertestuale visitato" xfId="4322" builtinId="9" hidden="1"/>
    <cellStyle name="Collegamento ipertestuale visitato" xfId="4324" builtinId="9" hidden="1"/>
    <cellStyle name="Collegamento ipertestuale visitato" xfId="4326" builtinId="9" hidden="1"/>
    <cellStyle name="Collegamento ipertestuale visitato" xfId="4328" builtinId="9" hidden="1"/>
    <cellStyle name="Collegamento ipertestuale visitato" xfId="4330" builtinId="9" hidden="1"/>
    <cellStyle name="Collegamento ipertestuale visitato" xfId="4332" builtinId="9" hidden="1"/>
    <cellStyle name="Collegamento ipertestuale visitato" xfId="4334" builtinId="9" hidden="1"/>
    <cellStyle name="Collegamento ipertestuale visitato" xfId="4336" builtinId="9" hidden="1"/>
    <cellStyle name="Collegamento ipertestuale visitato" xfId="4338" builtinId="9" hidden="1"/>
    <cellStyle name="Collegamento ipertestuale visitato" xfId="4340" builtinId="9" hidden="1"/>
    <cellStyle name="Collegamento ipertestuale visitato" xfId="4342" builtinId="9" hidden="1"/>
    <cellStyle name="Collegamento ipertestuale visitato" xfId="4344" builtinId="9" hidden="1"/>
    <cellStyle name="Collegamento ipertestuale visitato" xfId="4346" builtinId="9" hidden="1"/>
    <cellStyle name="Collegamento ipertestuale visitato" xfId="4348" builtinId="9" hidden="1"/>
    <cellStyle name="Collegamento ipertestuale visitato" xfId="4350" builtinId="9" hidden="1"/>
    <cellStyle name="Collegamento ipertestuale visitato" xfId="4352" builtinId="9" hidden="1"/>
    <cellStyle name="Collegamento ipertestuale visitato" xfId="4354" builtinId="9" hidden="1"/>
    <cellStyle name="Collegamento ipertestuale visitato" xfId="4356" builtinId="9" hidden="1"/>
    <cellStyle name="Collegamento ipertestuale visitato" xfId="4358" builtinId="9" hidden="1"/>
    <cellStyle name="Collegamento ipertestuale visitato" xfId="4360" builtinId="9" hidden="1"/>
    <cellStyle name="Collegamento ipertestuale visitato" xfId="4362" builtinId="9" hidden="1"/>
    <cellStyle name="Collegamento ipertestuale visitato" xfId="4364" builtinId="9" hidden="1"/>
    <cellStyle name="Collegamento ipertestuale visitato" xfId="4366" builtinId="9" hidden="1"/>
    <cellStyle name="Collegamento ipertestuale visitato" xfId="4368" builtinId="9" hidden="1"/>
    <cellStyle name="Collegamento ipertestuale visitato" xfId="4370" builtinId="9" hidden="1"/>
    <cellStyle name="Collegamento ipertestuale visitato" xfId="4372" builtinId="9" hidden="1"/>
    <cellStyle name="Collegamento ipertestuale visitato" xfId="4374" builtinId="9" hidden="1"/>
    <cellStyle name="Collegamento ipertestuale visitato" xfId="4376" builtinId="9" hidden="1"/>
    <cellStyle name="Collegamento ipertestuale visitato" xfId="4378" builtinId="9" hidden="1"/>
    <cellStyle name="Collegamento ipertestuale visitato" xfId="4380" builtinId="9" hidden="1"/>
    <cellStyle name="Collegamento ipertestuale visitato" xfId="4382" builtinId="9" hidden="1"/>
    <cellStyle name="Collegamento ipertestuale visitato" xfId="4384" builtinId="9" hidden="1"/>
    <cellStyle name="Collegamento ipertestuale visitato" xfId="4386" builtinId="9" hidden="1"/>
    <cellStyle name="Collegamento ipertestuale visitato" xfId="4388" builtinId="9" hidden="1"/>
    <cellStyle name="Collegamento ipertestuale visitato" xfId="4390" builtinId="9" hidden="1"/>
    <cellStyle name="Collegamento ipertestuale visitato" xfId="4392" builtinId="9" hidden="1"/>
    <cellStyle name="Collegamento ipertestuale visitato" xfId="4394" builtinId="9" hidden="1"/>
    <cellStyle name="Collegamento ipertestuale visitato" xfId="4396" builtinId="9" hidden="1"/>
    <cellStyle name="Collegamento ipertestuale visitato" xfId="4398" builtinId="9" hidden="1"/>
    <cellStyle name="Collegamento ipertestuale visitato" xfId="4400" builtinId="9" hidden="1"/>
    <cellStyle name="Collegamento ipertestuale visitato" xfId="4402" builtinId="9" hidden="1"/>
    <cellStyle name="Collegamento ipertestuale visitato" xfId="4404" builtinId="9" hidden="1"/>
    <cellStyle name="Collegamento ipertestuale visitato" xfId="4406" builtinId="9" hidden="1"/>
    <cellStyle name="Collegamento ipertestuale visitato" xfId="4408" builtinId="9" hidden="1"/>
    <cellStyle name="Collegamento ipertestuale visitato" xfId="4410" builtinId="9" hidden="1"/>
    <cellStyle name="Collegamento ipertestuale visitato" xfId="4412" builtinId="9" hidden="1"/>
    <cellStyle name="Collegamento ipertestuale visitato" xfId="4414" builtinId="9" hidden="1"/>
    <cellStyle name="Collegamento ipertestuale visitato" xfId="4416" builtinId="9" hidden="1"/>
    <cellStyle name="Collegamento ipertestuale visitato" xfId="4418" builtinId="9" hidden="1"/>
    <cellStyle name="Collegamento ipertestuale visitato" xfId="4420" builtinId="9" hidden="1"/>
    <cellStyle name="Collegamento ipertestuale visitato" xfId="4422" builtinId="9" hidden="1"/>
    <cellStyle name="Collegamento ipertestuale visitato" xfId="4424" builtinId="9" hidden="1"/>
    <cellStyle name="Collegamento ipertestuale visitato" xfId="4426" builtinId="9" hidden="1"/>
    <cellStyle name="Collegamento ipertestuale visitato" xfId="4428" builtinId="9" hidden="1"/>
    <cellStyle name="Collegamento ipertestuale visitato" xfId="4430" builtinId="9" hidden="1"/>
    <cellStyle name="Collegamento ipertestuale visitato" xfId="4432" builtinId="9" hidden="1"/>
    <cellStyle name="Collegamento ipertestuale visitato" xfId="4434" builtinId="9" hidden="1"/>
    <cellStyle name="Collegamento ipertestuale visitato" xfId="4436" builtinId="9" hidden="1"/>
    <cellStyle name="Collegamento ipertestuale visitato" xfId="4438" builtinId="9" hidden="1"/>
    <cellStyle name="Collegamento ipertestuale visitato" xfId="4440" builtinId="9" hidden="1"/>
    <cellStyle name="Collegamento ipertestuale visitato" xfId="4442" builtinId="9" hidden="1"/>
    <cellStyle name="Collegamento ipertestuale visitato" xfId="4444" builtinId="9" hidden="1"/>
    <cellStyle name="Collegamento ipertestuale visitato" xfId="4446" builtinId="9" hidden="1"/>
    <cellStyle name="Collegamento ipertestuale visitato" xfId="4448" builtinId="9" hidden="1"/>
    <cellStyle name="Collegamento ipertestuale visitato" xfId="4450" builtinId="9" hidden="1"/>
    <cellStyle name="Collegamento ipertestuale visitato" xfId="4452" builtinId="9" hidden="1"/>
    <cellStyle name="Collegamento ipertestuale visitato" xfId="4454" builtinId="9" hidden="1"/>
    <cellStyle name="Collegamento ipertestuale visitato" xfId="4456" builtinId="9" hidden="1"/>
    <cellStyle name="Collegamento ipertestuale visitato" xfId="4458" builtinId="9" hidden="1"/>
    <cellStyle name="Collegamento ipertestuale visitato" xfId="4460" builtinId="9" hidden="1"/>
    <cellStyle name="Collegamento ipertestuale visitato" xfId="4462" builtinId="9" hidden="1"/>
    <cellStyle name="Collegamento ipertestuale visitato" xfId="4464" builtinId="9" hidden="1"/>
    <cellStyle name="Collegamento ipertestuale visitato" xfId="4466" builtinId="9" hidden="1"/>
    <cellStyle name="Collegamento ipertestuale visitato" xfId="4468" builtinId="9" hidden="1"/>
    <cellStyle name="Collegamento ipertestuale visitato" xfId="4470" builtinId="9" hidden="1"/>
    <cellStyle name="Collegamento ipertestuale visitato" xfId="4472" builtinId="9" hidden="1"/>
    <cellStyle name="Collegamento ipertestuale visitato" xfId="4474" builtinId="9" hidden="1"/>
    <cellStyle name="Collegamento ipertestuale visitato" xfId="4476" builtinId="9" hidden="1"/>
    <cellStyle name="Collegamento ipertestuale visitato" xfId="4478" builtinId="9" hidden="1"/>
    <cellStyle name="Collegamento ipertestuale visitato" xfId="4480" builtinId="9" hidden="1"/>
    <cellStyle name="Collegamento ipertestuale visitato" xfId="4482" builtinId="9" hidden="1"/>
    <cellStyle name="Collegamento ipertestuale visitato" xfId="4484" builtinId="9" hidden="1"/>
    <cellStyle name="Collegamento ipertestuale visitato" xfId="4486" builtinId="9" hidden="1"/>
    <cellStyle name="Collegamento ipertestuale visitato" xfId="4488" builtinId="9" hidden="1"/>
    <cellStyle name="Collegamento ipertestuale visitato" xfId="4490" builtinId="9" hidden="1"/>
    <cellStyle name="Collegamento ipertestuale visitato" xfId="4492" builtinId="9" hidden="1"/>
    <cellStyle name="Collegamento ipertestuale visitato" xfId="4494" builtinId="9" hidden="1"/>
    <cellStyle name="Collegamento ipertestuale visitato" xfId="4496" builtinId="9" hidden="1"/>
    <cellStyle name="Collegamento ipertestuale visitato" xfId="4498" builtinId="9" hidden="1"/>
    <cellStyle name="Collegamento ipertestuale visitato" xfId="4500" builtinId="9" hidden="1"/>
    <cellStyle name="Collegamento ipertestuale visitato" xfId="4502" builtinId="9" hidden="1"/>
    <cellStyle name="Collegamento ipertestuale visitato" xfId="4504" builtinId="9" hidden="1"/>
    <cellStyle name="Collegamento ipertestuale visitato" xfId="4506" builtinId="9" hidden="1"/>
    <cellStyle name="Collegamento ipertestuale visitato" xfId="4508" builtinId="9" hidden="1"/>
    <cellStyle name="Collegamento ipertestuale visitato" xfId="4510" builtinId="9" hidden="1"/>
    <cellStyle name="Collegamento ipertestuale visitato" xfId="4512" builtinId="9" hidden="1"/>
    <cellStyle name="Collegamento ipertestuale visitato" xfId="4514" builtinId="9" hidden="1"/>
    <cellStyle name="Collegamento ipertestuale visitato" xfId="4516" builtinId="9" hidden="1"/>
    <cellStyle name="Collegamento ipertestuale visitato" xfId="4518" builtinId="9" hidden="1"/>
    <cellStyle name="Collegamento ipertestuale visitato" xfId="4520" builtinId="9" hidden="1"/>
    <cellStyle name="Collegamento ipertestuale visitato" xfId="4522" builtinId="9" hidden="1"/>
    <cellStyle name="Collegamento ipertestuale visitato" xfId="4524" builtinId="9" hidden="1"/>
    <cellStyle name="Collegamento ipertestuale visitato" xfId="4526" builtinId="9" hidden="1"/>
    <cellStyle name="Collegamento ipertestuale visitato" xfId="4528" builtinId="9" hidden="1"/>
    <cellStyle name="Collegamento ipertestuale visitato" xfId="4530" builtinId="9" hidden="1"/>
    <cellStyle name="Collegamento ipertestuale visitato" xfId="4532" builtinId="9" hidden="1"/>
    <cellStyle name="Followed Hyperlink" xfId="1" xr:uid="{00000000-0005-0000-0000-0000B2110000}"/>
    <cellStyle name="Hyperlink" xfId="2" xr:uid="{00000000-0005-0000-0000-0000B311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E1517"/>
  <sheetViews>
    <sheetView tabSelected="1" topLeftCell="A1252" zoomScale="89" zoomScaleNormal="89" zoomScalePageLayoutView="85" workbookViewId="0">
      <pane ySplit="630" topLeftCell="A1457" activePane="bottomLeft"/>
      <selection activeCell="H1267" sqref="H1267"/>
      <selection pane="bottomLeft" activeCell="C1493" sqref="C1493"/>
    </sheetView>
  </sheetViews>
  <sheetFormatPr defaultColWidth="8.7109375" defaultRowHeight="12.75"/>
  <cols>
    <col min="1" max="1" width="12" style="1" customWidth="1"/>
    <col min="2" max="2" width="11.140625" style="2" customWidth="1"/>
    <col min="3" max="3" width="52.5703125" style="3" customWidth="1"/>
    <col min="4" max="4" width="13.7109375" style="16" customWidth="1"/>
    <col min="5" max="5" width="4.7109375" style="16" customWidth="1"/>
    <col min="6" max="6" width="12.7109375" style="16" customWidth="1"/>
    <col min="7" max="7" width="17" style="16" customWidth="1"/>
    <col min="8" max="8" width="27.85546875" style="20" customWidth="1"/>
    <col min="9" max="9" width="19.28515625" style="27" customWidth="1"/>
    <col min="10" max="10" width="12.140625" style="4" customWidth="1"/>
    <col min="11" max="11" width="12.5703125" style="4" customWidth="1"/>
    <col min="12" max="12" width="14.140625" style="4" customWidth="1"/>
    <col min="13" max="16384" width="8.7109375" style="4"/>
  </cols>
  <sheetData>
    <row r="3" spans="1:19" s="25" customFormat="1" ht="15.75">
      <c r="A3" s="5" t="s">
        <v>76</v>
      </c>
      <c r="B3" s="5"/>
      <c r="C3" s="5"/>
      <c r="D3" s="16"/>
      <c r="E3" s="16"/>
      <c r="F3" s="16"/>
      <c r="G3" s="16"/>
      <c r="H3" s="24"/>
      <c r="I3" s="27"/>
      <c r="J3" s="3"/>
      <c r="K3" s="4"/>
      <c r="L3" s="4"/>
      <c r="M3" s="4"/>
      <c r="N3" s="4"/>
      <c r="O3" s="4"/>
      <c r="P3" s="4"/>
      <c r="Q3" s="4"/>
      <c r="R3" s="4"/>
      <c r="S3" s="4"/>
    </row>
    <row r="4" spans="1:19">
      <c r="H4" s="24"/>
      <c r="J4" s="3"/>
    </row>
    <row r="5" spans="1:19">
      <c r="A5" s="6" t="s">
        <v>0</v>
      </c>
      <c r="B5" s="7" t="s">
        <v>1</v>
      </c>
      <c r="C5" s="8" t="s">
        <v>2</v>
      </c>
      <c r="D5" s="17" t="s">
        <v>3</v>
      </c>
      <c r="E5" s="17"/>
      <c r="F5" s="18" t="s">
        <v>4</v>
      </c>
      <c r="G5" s="17" t="s">
        <v>5</v>
      </c>
      <c r="H5" s="26" t="s">
        <v>6</v>
      </c>
      <c r="I5" s="109" t="s">
        <v>7</v>
      </c>
      <c r="J5" s="110"/>
      <c r="K5" s="9"/>
      <c r="L5" s="9"/>
      <c r="M5" s="9"/>
      <c r="N5" s="9"/>
      <c r="O5" s="9"/>
      <c r="P5" s="9"/>
      <c r="Q5" s="9"/>
      <c r="R5" s="9"/>
      <c r="S5" s="9"/>
    </row>
    <row r="6" spans="1:19" s="13" customFormat="1">
      <c r="A6" s="10"/>
      <c r="B6" s="11"/>
      <c r="C6" s="12"/>
      <c r="D6" s="19"/>
      <c r="E6" s="19"/>
      <c r="F6" s="19"/>
      <c r="G6" s="19"/>
      <c r="H6" s="21"/>
      <c r="I6" s="28"/>
      <c r="J6" s="12"/>
    </row>
    <row r="8" spans="1:19" ht="15" customHeight="1">
      <c r="A8" s="1" t="s">
        <v>18</v>
      </c>
      <c r="B8" s="2" t="s">
        <v>17</v>
      </c>
      <c r="C8" s="3" t="s">
        <v>19</v>
      </c>
      <c r="D8" s="16">
        <v>3950</v>
      </c>
      <c r="F8" s="16">
        <f t="shared" ref="F8" si="0">D8*22%</f>
        <v>869</v>
      </c>
      <c r="G8" s="16">
        <f t="shared" ref="G8" si="1">D8+F8</f>
        <v>4819</v>
      </c>
      <c r="H8" s="43" t="s">
        <v>79</v>
      </c>
      <c r="I8" s="42"/>
      <c r="J8" s="32"/>
    </row>
    <row r="9" spans="1:19" ht="15" customHeight="1">
      <c r="A9" s="1" t="s">
        <v>18</v>
      </c>
      <c r="B9" s="2" t="s">
        <v>20</v>
      </c>
      <c r="C9" s="3" t="s">
        <v>19</v>
      </c>
      <c r="D9" s="16">
        <v>1460</v>
      </c>
      <c r="F9" s="16">
        <f t="shared" ref="F9" si="2">D9*22%</f>
        <v>321.2</v>
      </c>
      <c r="G9" s="16">
        <f t="shared" ref="G9" si="3">D9+F9</f>
        <v>1781.2</v>
      </c>
      <c r="H9" s="43" t="s">
        <v>79</v>
      </c>
      <c r="I9" s="42"/>
      <c r="J9" s="32"/>
    </row>
    <row r="10" spans="1:19" ht="15" customHeight="1">
      <c r="A10" s="1" t="s">
        <v>18</v>
      </c>
      <c r="B10" s="2" t="s">
        <v>21</v>
      </c>
      <c r="C10" s="3" t="s">
        <v>19</v>
      </c>
      <c r="D10" s="16">
        <v>9300</v>
      </c>
      <c r="F10" s="16">
        <f t="shared" ref="F10" si="4">D10*22%</f>
        <v>2046</v>
      </c>
      <c r="G10" s="16">
        <f t="shared" ref="G10" si="5">D10+F10</f>
        <v>11346</v>
      </c>
      <c r="H10" s="43" t="s">
        <v>79</v>
      </c>
      <c r="I10" s="42"/>
      <c r="J10" s="32"/>
    </row>
    <row r="11" spans="1:19" ht="15" customHeight="1">
      <c r="A11" s="1" t="s">
        <v>18</v>
      </c>
      <c r="B11" s="2" t="s">
        <v>22</v>
      </c>
      <c r="C11" s="3" t="s">
        <v>19</v>
      </c>
      <c r="D11" s="16">
        <v>1700</v>
      </c>
      <c r="F11" s="16">
        <f t="shared" ref="F11" si="6">D11*22%</f>
        <v>374</v>
      </c>
      <c r="G11" s="16">
        <f t="shared" ref="G11" si="7">D11+F11</f>
        <v>2074</v>
      </c>
      <c r="H11" s="43" t="s">
        <v>79</v>
      </c>
      <c r="I11" s="42"/>
      <c r="J11" s="32"/>
    </row>
    <row r="12" spans="1:19" ht="15" customHeight="1">
      <c r="A12" s="1" t="s">
        <v>18</v>
      </c>
      <c r="B12" s="2" t="s">
        <v>23</v>
      </c>
      <c r="C12" s="3" t="s">
        <v>19</v>
      </c>
      <c r="D12" s="16">
        <v>9482</v>
      </c>
      <c r="F12" s="16">
        <f t="shared" ref="F12" si="8">D12*22%</f>
        <v>2086.04</v>
      </c>
      <c r="G12" s="16">
        <f t="shared" ref="G12" si="9">D12+F12</f>
        <v>11568.04</v>
      </c>
      <c r="H12" s="43" t="s">
        <v>79</v>
      </c>
      <c r="I12" s="42"/>
      <c r="J12" s="32"/>
    </row>
    <row r="13" spans="1:19" ht="15" customHeight="1">
      <c r="A13" s="1" t="s">
        <v>18</v>
      </c>
      <c r="B13" s="2" t="s">
        <v>24</v>
      </c>
      <c r="C13" s="3" t="s">
        <v>19</v>
      </c>
      <c r="D13" s="16">
        <v>12735</v>
      </c>
      <c r="F13" s="16">
        <f t="shared" ref="F13:F14" si="10">D13*22%</f>
        <v>2801.7</v>
      </c>
      <c r="G13" s="16">
        <f t="shared" ref="G13:G14" si="11">D13+F13</f>
        <v>15536.7</v>
      </c>
      <c r="H13" s="43" t="s">
        <v>79</v>
      </c>
      <c r="I13" s="42"/>
      <c r="J13" s="32"/>
    </row>
    <row r="14" spans="1:19" ht="15.95" customHeight="1">
      <c r="A14" s="1" t="s">
        <v>16</v>
      </c>
      <c r="B14" s="2" t="s">
        <v>25</v>
      </c>
      <c r="C14" s="3" t="s">
        <v>9</v>
      </c>
      <c r="D14" s="16">
        <v>3773</v>
      </c>
      <c r="F14" s="16">
        <f t="shared" si="10"/>
        <v>830.06000000000006</v>
      </c>
      <c r="G14" s="16">
        <f t="shared" si="11"/>
        <v>4603.0600000000004</v>
      </c>
      <c r="H14" s="43" t="s">
        <v>79</v>
      </c>
      <c r="I14" s="111"/>
      <c r="J14" s="32"/>
    </row>
    <row r="15" spans="1:19" ht="15.95" customHeight="1">
      <c r="A15" s="1" t="s">
        <v>16</v>
      </c>
      <c r="B15" s="2" t="s">
        <v>26</v>
      </c>
      <c r="C15" s="3" t="s">
        <v>9</v>
      </c>
      <c r="D15" s="16">
        <v>5322.24</v>
      </c>
      <c r="F15" s="16">
        <f t="shared" ref="F15" si="12">D15*22%</f>
        <v>1170.8927999999999</v>
      </c>
      <c r="G15" s="16">
        <f t="shared" ref="G15" si="13">D15+F15</f>
        <v>6493.1327999999994</v>
      </c>
      <c r="H15" s="43" t="s">
        <v>79</v>
      </c>
      <c r="I15" s="111"/>
      <c r="J15" s="32"/>
    </row>
    <row r="16" spans="1:19" ht="15.95" customHeight="1">
      <c r="A16" s="1" t="s">
        <v>16</v>
      </c>
      <c r="B16" s="2" t="s">
        <v>27</v>
      </c>
      <c r="C16" s="3" t="s">
        <v>9</v>
      </c>
      <c r="D16" s="16">
        <v>9884.16</v>
      </c>
      <c r="F16" s="16">
        <f t="shared" ref="F16" si="14">D16*22%</f>
        <v>2174.5151999999998</v>
      </c>
      <c r="G16" s="16">
        <f t="shared" ref="G16" si="15">D16+F16</f>
        <v>12058.6752</v>
      </c>
      <c r="H16" s="43" t="s">
        <v>79</v>
      </c>
      <c r="I16" s="111"/>
      <c r="J16" s="32"/>
    </row>
    <row r="17" spans="1:12" ht="15.95" customHeight="1">
      <c r="A17" s="1" t="s">
        <v>16</v>
      </c>
      <c r="B17" s="2" t="s">
        <v>28</v>
      </c>
      <c r="C17" s="3" t="s">
        <v>9</v>
      </c>
      <c r="D17" s="16">
        <v>12613.12</v>
      </c>
      <c r="F17" s="16">
        <f t="shared" ref="F17" si="16">D17*22%</f>
        <v>2774.8864000000003</v>
      </c>
      <c r="G17" s="16">
        <f t="shared" ref="G17" si="17">D17+F17</f>
        <v>15388.006400000002</v>
      </c>
      <c r="H17" s="43" t="s">
        <v>79</v>
      </c>
      <c r="I17" s="111"/>
      <c r="J17" s="32"/>
    </row>
    <row r="18" spans="1:12" ht="15.95" customHeight="1">
      <c r="A18" s="1" t="s">
        <v>16</v>
      </c>
      <c r="B18" s="2" t="s">
        <v>30</v>
      </c>
      <c r="C18" s="3" t="s">
        <v>29</v>
      </c>
      <c r="D18" s="16">
        <v>10000</v>
      </c>
      <c r="F18" s="16">
        <f t="shared" ref="F18" si="18">D18*22%</f>
        <v>2200</v>
      </c>
      <c r="G18" s="16">
        <f t="shared" ref="G18" si="19">D18+F18</f>
        <v>12200</v>
      </c>
      <c r="H18" s="43" t="s">
        <v>79</v>
      </c>
      <c r="I18" s="111"/>
      <c r="J18" s="32"/>
    </row>
    <row r="19" spans="1:12" ht="15.95" customHeight="1">
      <c r="A19" s="1" t="s">
        <v>16</v>
      </c>
      <c r="B19" s="2" t="s">
        <v>31</v>
      </c>
      <c r="C19" s="3" t="s">
        <v>34</v>
      </c>
      <c r="D19" s="16">
        <v>12000</v>
      </c>
      <c r="F19" s="16">
        <f t="shared" ref="F19" si="20">D19*22%</f>
        <v>2640</v>
      </c>
      <c r="G19" s="16">
        <f t="shared" ref="G19" si="21">D19+F19</f>
        <v>14640</v>
      </c>
      <c r="H19" s="43" t="s">
        <v>79</v>
      </c>
      <c r="I19" s="111"/>
      <c r="J19" s="32"/>
    </row>
    <row r="20" spans="1:12" ht="15.95" customHeight="1">
      <c r="A20" s="1" t="s">
        <v>16</v>
      </c>
      <c r="B20" s="2" t="s">
        <v>32</v>
      </c>
      <c r="C20" s="3" t="s">
        <v>35</v>
      </c>
      <c r="D20" s="16">
        <v>5000</v>
      </c>
      <c r="F20" s="16">
        <f t="shared" ref="F20" si="22">D20*22%</f>
        <v>1100</v>
      </c>
      <c r="G20" s="16">
        <f t="shared" ref="G20" si="23">D20+F20</f>
        <v>6100</v>
      </c>
      <c r="H20" s="43" t="s">
        <v>79</v>
      </c>
      <c r="I20" s="111"/>
      <c r="J20" s="32"/>
    </row>
    <row r="21" spans="1:12" ht="15.95" customHeight="1">
      <c r="A21" s="1" t="s">
        <v>16</v>
      </c>
      <c r="B21" s="2" t="s">
        <v>33</v>
      </c>
      <c r="C21" s="3" t="s">
        <v>36</v>
      </c>
      <c r="D21" s="16">
        <v>15000</v>
      </c>
      <c r="F21" s="16">
        <f t="shared" ref="F21" si="24">D21*22%</f>
        <v>3300</v>
      </c>
      <c r="G21" s="16">
        <f t="shared" ref="G21" si="25">D21+F21</f>
        <v>18300</v>
      </c>
      <c r="H21" s="43" t="s">
        <v>79</v>
      </c>
      <c r="I21" s="111"/>
      <c r="J21" s="32"/>
    </row>
    <row r="22" spans="1:12" ht="15.95" customHeight="1">
      <c r="A22" s="1" t="s">
        <v>16</v>
      </c>
      <c r="B22" s="2" t="s">
        <v>38</v>
      </c>
      <c r="C22" s="3" t="s">
        <v>37</v>
      </c>
      <c r="D22" s="16">
        <v>6000</v>
      </c>
      <c r="F22" s="16">
        <f t="shared" ref="F22" si="26">D22*22%</f>
        <v>1320</v>
      </c>
      <c r="G22" s="16">
        <f t="shared" ref="G22" si="27">D22+F22</f>
        <v>7320</v>
      </c>
      <c r="H22" s="43" t="s">
        <v>79</v>
      </c>
      <c r="I22" s="112"/>
      <c r="J22" s="32"/>
    </row>
    <row r="23" spans="1:12" ht="15.95" customHeight="1">
      <c r="A23" s="1" t="s">
        <v>39</v>
      </c>
      <c r="B23" s="2" t="s">
        <v>40</v>
      </c>
      <c r="C23" s="3" t="s">
        <v>14</v>
      </c>
      <c r="D23" s="16">
        <v>7488</v>
      </c>
      <c r="F23" s="16">
        <f t="shared" ref="F23" si="28">D23*22%</f>
        <v>1647.36</v>
      </c>
      <c r="G23" s="16">
        <f t="shared" ref="G23" si="29">D23+F23</f>
        <v>9135.36</v>
      </c>
      <c r="H23" s="43" t="s">
        <v>79</v>
      </c>
      <c r="I23" s="111"/>
      <c r="J23" s="32"/>
    </row>
    <row r="25" spans="1:12" s="13" customFormat="1">
      <c r="A25" s="10"/>
      <c r="B25" s="11"/>
      <c r="C25" s="12"/>
      <c r="D25" s="19"/>
      <c r="E25" s="19"/>
      <c r="F25" s="19"/>
      <c r="G25" s="19"/>
      <c r="H25" s="21"/>
      <c r="I25" s="28"/>
      <c r="J25" s="12"/>
    </row>
    <row r="27" spans="1:12">
      <c r="A27" s="14" t="s">
        <v>8</v>
      </c>
      <c r="D27" s="16">
        <f>SUM(D8:D26)</f>
        <v>125707.51999999999</v>
      </c>
      <c r="F27" s="16">
        <f>SUM(F6:F26)</f>
        <v>27655.654399999999</v>
      </c>
      <c r="G27" s="16">
        <f>SUM(G8:G24)</f>
        <v>153363.17440000002</v>
      </c>
      <c r="H27" s="22"/>
      <c r="I27" s="32"/>
      <c r="J27" s="23"/>
    </row>
    <row r="28" spans="1:12" s="13" customFormat="1">
      <c r="A28" s="15"/>
      <c r="B28" s="11"/>
      <c r="C28" s="12"/>
      <c r="D28" s="19"/>
      <c r="E28" s="19"/>
      <c r="F28" s="19"/>
      <c r="G28" s="19"/>
      <c r="H28" s="21"/>
      <c r="I28" s="113"/>
    </row>
    <row r="29" spans="1:12">
      <c r="A29" s="14"/>
      <c r="I29" s="113"/>
    </row>
    <row r="30" spans="1:12" s="39" customFormat="1">
      <c r="A30" s="35" t="s">
        <v>73</v>
      </c>
      <c r="B30" s="36"/>
      <c r="C30" s="37" t="s">
        <v>77</v>
      </c>
      <c r="D30" s="38">
        <v>3179.25</v>
      </c>
      <c r="E30" s="38"/>
      <c r="F30" s="38"/>
      <c r="G30" s="38"/>
      <c r="H30" s="53"/>
      <c r="I30" s="44"/>
      <c r="J30" s="45"/>
      <c r="K30" s="45"/>
      <c r="L30" s="45"/>
    </row>
    <row r="31" spans="1:12" s="39" customFormat="1">
      <c r="A31" s="35" t="s">
        <v>74</v>
      </c>
      <c r="B31" s="36"/>
      <c r="C31" s="37" t="s">
        <v>78</v>
      </c>
      <c r="D31" s="38">
        <v>888.75</v>
      </c>
      <c r="E31" s="38"/>
      <c r="F31" s="38"/>
      <c r="G31" s="38"/>
      <c r="H31" s="53"/>
      <c r="I31" s="44"/>
      <c r="J31" s="45"/>
      <c r="K31" s="45"/>
      <c r="L31" s="45"/>
    </row>
    <row r="32" spans="1:12" s="60" customFormat="1" ht="25.5">
      <c r="A32" s="55" t="s">
        <v>74</v>
      </c>
      <c r="B32" s="56"/>
      <c r="C32" s="57" t="s">
        <v>80</v>
      </c>
      <c r="D32" s="58">
        <v>165931.38</v>
      </c>
      <c r="E32" s="58"/>
      <c r="F32" s="58"/>
      <c r="G32" s="58">
        <f>G27</f>
        <v>153363.17440000002</v>
      </c>
      <c r="H32" s="58">
        <f>D32-G32</f>
        <v>12568.205599999987</v>
      </c>
      <c r="I32" s="114" t="s">
        <v>126</v>
      </c>
      <c r="J32" s="115"/>
      <c r="K32" s="115"/>
      <c r="L32" s="115"/>
    </row>
    <row r="33" spans="1:19">
      <c r="A33" s="14"/>
      <c r="I33" s="113"/>
    </row>
    <row r="34" spans="1:19" s="25" customFormat="1" ht="15.75">
      <c r="A34" s="5" t="s">
        <v>75</v>
      </c>
      <c r="B34" s="5"/>
      <c r="C34" s="5"/>
      <c r="D34" s="16"/>
      <c r="E34" s="16"/>
      <c r="F34" s="16"/>
      <c r="G34" s="16"/>
      <c r="H34" s="24"/>
      <c r="I34" s="27"/>
      <c r="J34" s="3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H35" s="24"/>
      <c r="J35" s="3"/>
    </row>
    <row r="36" spans="1:19">
      <c r="A36" s="6" t="s">
        <v>0</v>
      </c>
      <c r="B36" s="7" t="s">
        <v>1</v>
      </c>
      <c r="C36" s="8" t="s">
        <v>2</v>
      </c>
      <c r="D36" s="17" t="s">
        <v>3</v>
      </c>
      <c r="E36" s="17"/>
      <c r="F36" s="18" t="s">
        <v>4</v>
      </c>
      <c r="G36" s="17" t="s">
        <v>5</v>
      </c>
      <c r="H36" s="26" t="s">
        <v>6</v>
      </c>
      <c r="I36" s="109" t="s">
        <v>7</v>
      </c>
      <c r="J36" s="110"/>
      <c r="K36" s="9"/>
      <c r="L36" s="9"/>
      <c r="M36" s="9"/>
      <c r="N36" s="9"/>
      <c r="O36" s="9"/>
      <c r="P36" s="9"/>
      <c r="Q36" s="9"/>
      <c r="R36" s="9"/>
      <c r="S36" s="9"/>
    </row>
    <row r="37" spans="1:19" s="13" customFormat="1">
      <c r="A37" s="10"/>
      <c r="B37" s="11"/>
      <c r="C37" s="12"/>
      <c r="D37" s="19"/>
      <c r="E37" s="19"/>
      <c r="F37" s="19"/>
      <c r="G37" s="19"/>
      <c r="H37" s="21"/>
      <c r="I37" s="28"/>
      <c r="J37" s="12"/>
    </row>
    <row r="39" spans="1:19" ht="15.95" customHeight="1">
      <c r="A39" s="1" t="s">
        <v>41</v>
      </c>
      <c r="B39" s="2" t="s">
        <v>42</v>
      </c>
      <c r="C39" s="3" t="s">
        <v>12</v>
      </c>
      <c r="D39" s="16">
        <v>2730.72</v>
      </c>
      <c r="F39" s="16">
        <f t="shared" ref="F39:F40" si="30">D39*22%</f>
        <v>600.75839999999994</v>
      </c>
      <c r="G39" s="16">
        <f t="shared" ref="G39:G40" si="31">D39+F39</f>
        <v>3331.4784</v>
      </c>
      <c r="H39" s="43" t="s">
        <v>101</v>
      </c>
      <c r="I39" s="111"/>
      <c r="J39" s="32"/>
    </row>
    <row r="40" spans="1:19" ht="15.95" customHeight="1">
      <c r="A40" s="1" t="s">
        <v>41</v>
      </c>
      <c r="B40" s="2" t="s">
        <v>100</v>
      </c>
      <c r="C40" s="3" t="s">
        <v>97</v>
      </c>
      <c r="D40" s="16">
        <v>1708.8</v>
      </c>
      <c r="F40" s="16">
        <f t="shared" si="30"/>
        <v>375.93599999999998</v>
      </c>
      <c r="G40" s="16">
        <f t="shared" si="31"/>
        <v>2084.7359999999999</v>
      </c>
      <c r="H40" s="43" t="s">
        <v>103</v>
      </c>
      <c r="I40" s="111"/>
      <c r="J40" s="32"/>
    </row>
    <row r="41" spans="1:19" ht="15.95" customHeight="1">
      <c r="A41" s="1" t="s">
        <v>41</v>
      </c>
      <c r="B41" s="2" t="s">
        <v>43</v>
      </c>
      <c r="C41" s="3" t="s">
        <v>44</v>
      </c>
      <c r="D41" s="16">
        <v>3840</v>
      </c>
      <c r="F41" s="16">
        <f t="shared" ref="F41:F49" si="32">D41*22%</f>
        <v>844.8</v>
      </c>
      <c r="G41" s="16">
        <f t="shared" ref="G41:G49" si="33">D41+F41</f>
        <v>4684.8</v>
      </c>
      <c r="H41" s="43" t="s">
        <v>101</v>
      </c>
      <c r="I41" s="111"/>
      <c r="J41" s="32"/>
    </row>
    <row r="42" spans="1:19" ht="15.95" customHeight="1">
      <c r="A42" s="1" t="s">
        <v>46</v>
      </c>
      <c r="B42" s="2" t="s">
        <v>45</v>
      </c>
      <c r="C42" s="3" t="s">
        <v>11</v>
      </c>
      <c r="D42" s="16">
        <v>3160</v>
      </c>
      <c r="F42" s="16">
        <f t="shared" si="32"/>
        <v>695.2</v>
      </c>
      <c r="G42" s="16">
        <f t="shared" si="33"/>
        <v>3855.2</v>
      </c>
      <c r="H42" s="43" t="s">
        <v>101</v>
      </c>
      <c r="I42" s="111"/>
      <c r="J42" s="32"/>
    </row>
    <row r="43" spans="1:19" ht="15.95" customHeight="1">
      <c r="A43" s="1" t="s">
        <v>46</v>
      </c>
      <c r="B43" s="2" t="s">
        <v>47</v>
      </c>
      <c r="C43" s="3" t="s">
        <v>11</v>
      </c>
      <c r="D43" s="16">
        <v>840</v>
      </c>
      <c r="F43" s="16">
        <f t="shared" si="32"/>
        <v>184.8</v>
      </c>
      <c r="G43" s="16">
        <f t="shared" si="33"/>
        <v>1024.8</v>
      </c>
      <c r="H43" s="43" t="s">
        <v>101</v>
      </c>
      <c r="I43" s="111"/>
      <c r="J43" s="32"/>
    </row>
    <row r="44" spans="1:19" ht="15.95" customHeight="1">
      <c r="A44" s="1" t="s">
        <v>46</v>
      </c>
      <c r="B44" s="2" t="s">
        <v>48</v>
      </c>
      <c r="C44" s="3" t="s">
        <v>11</v>
      </c>
      <c r="D44" s="16">
        <v>4605</v>
      </c>
      <c r="F44" s="16">
        <f t="shared" si="32"/>
        <v>1013.1</v>
      </c>
      <c r="G44" s="16">
        <f t="shared" si="33"/>
        <v>5618.1</v>
      </c>
      <c r="H44" s="43" t="s">
        <v>101</v>
      </c>
      <c r="I44" s="111"/>
      <c r="J44" s="32"/>
    </row>
    <row r="45" spans="1:19" ht="15.95" customHeight="1">
      <c r="A45" s="1" t="s">
        <v>108</v>
      </c>
      <c r="B45" s="2" t="s">
        <v>105</v>
      </c>
      <c r="C45" s="3" t="s">
        <v>106</v>
      </c>
      <c r="D45" s="16">
        <v>2605.62</v>
      </c>
      <c r="G45" s="16">
        <f>D45</f>
        <v>2605.62</v>
      </c>
      <c r="H45" s="43" t="s">
        <v>119</v>
      </c>
      <c r="I45" s="111"/>
      <c r="J45" s="32"/>
    </row>
    <row r="46" spans="1:19" ht="15.95" customHeight="1">
      <c r="A46" s="1" t="s">
        <v>51</v>
      </c>
      <c r="B46" s="2" t="s">
        <v>49</v>
      </c>
      <c r="C46" s="3" t="s">
        <v>50</v>
      </c>
      <c r="D46" s="16">
        <v>7200</v>
      </c>
      <c r="F46" s="16">
        <f t="shared" si="32"/>
        <v>1584</v>
      </c>
      <c r="G46" s="16">
        <f t="shared" si="33"/>
        <v>8784</v>
      </c>
      <c r="H46" s="43" t="s">
        <v>101</v>
      </c>
      <c r="I46" s="111"/>
      <c r="J46" s="32"/>
    </row>
    <row r="47" spans="1:19" ht="15.95" customHeight="1">
      <c r="A47" s="1" t="s">
        <v>51</v>
      </c>
      <c r="B47" s="2" t="s">
        <v>52</v>
      </c>
      <c r="C47" s="3" t="s">
        <v>12</v>
      </c>
      <c r="D47" s="16">
        <v>6500</v>
      </c>
      <c r="F47" s="16">
        <f t="shared" si="32"/>
        <v>1430</v>
      </c>
      <c r="G47" s="16">
        <f t="shared" si="33"/>
        <v>7930</v>
      </c>
      <c r="H47" s="43" t="s">
        <v>101</v>
      </c>
      <c r="I47" s="111"/>
      <c r="J47" s="32"/>
    </row>
    <row r="48" spans="1:19" ht="15.95" customHeight="1">
      <c r="A48" s="1" t="s">
        <v>51</v>
      </c>
      <c r="B48" s="2" t="s">
        <v>53</v>
      </c>
      <c r="C48" s="3" t="s">
        <v>12</v>
      </c>
      <c r="D48" s="16">
        <v>2472.96</v>
      </c>
      <c r="F48" s="16">
        <f t="shared" si="32"/>
        <v>544.05119999999999</v>
      </c>
      <c r="G48" s="16">
        <f t="shared" si="33"/>
        <v>3017.0111999999999</v>
      </c>
      <c r="H48" s="43" t="s">
        <v>101</v>
      </c>
      <c r="I48" s="111"/>
      <c r="J48" s="32"/>
    </row>
    <row r="49" spans="1:19" ht="15.95" customHeight="1">
      <c r="A49" s="1" t="s">
        <v>51</v>
      </c>
      <c r="B49" s="2" t="s">
        <v>54</v>
      </c>
      <c r="C49" s="3" t="s">
        <v>12</v>
      </c>
      <c r="D49" s="16">
        <v>756</v>
      </c>
      <c r="F49" s="16">
        <f t="shared" si="32"/>
        <v>166.32</v>
      </c>
      <c r="G49" s="16">
        <f t="shared" si="33"/>
        <v>922.31999999999994</v>
      </c>
      <c r="H49" s="43" t="s">
        <v>101</v>
      </c>
      <c r="I49" s="111"/>
      <c r="J49" s="32"/>
    </row>
    <row r="51" spans="1:19" s="13" customFormat="1">
      <c r="A51" s="10"/>
      <c r="B51" s="11"/>
      <c r="C51" s="12"/>
      <c r="D51" s="19"/>
      <c r="E51" s="19"/>
      <c r="F51" s="19"/>
      <c r="G51" s="19"/>
      <c r="H51" s="21"/>
      <c r="I51" s="28"/>
      <c r="J51" s="12"/>
    </row>
    <row r="53" spans="1:19">
      <c r="A53" s="14" t="s">
        <v>8</v>
      </c>
      <c r="D53" s="16">
        <f>SUM(D37:D52)</f>
        <v>36419.1</v>
      </c>
      <c r="F53" s="16">
        <f>SUM(F37:F52)</f>
        <v>7438.9655999999995</v>
      </c>
      <c r="G53" s="16">
        <f>SUM(G37:G51)</f>
        <v>43858.065600000002</v>
      </c>
      <c r="H53" s="22"/>
      <c r="I53" s="32"/>
      <c r="J53" s="23"/>
    </row>
    <row r="54" spans="1:19" s="13" customFormat="1">
      <c r="A54" s="15"/>
      <c r="B54" s="11"/>
      <c r="C54" s="12"/>
      <c r="D54" s="19"/>
      <c r="E54" s="19"/>
      <c r="F54" s="19"/>
      <c r="G54" s="19"/>
      <c r="H54" s="21"/>
      <c r="I54" s="113"/>
    </row>
    <row r="55" spans="1:19">
      <c r="A55" s="14"/>
      <c r="I55" s="113"/>
    </row>
    <row r="56" spans="1:19" s="66" customFormat="1">
      <c r="A56" s="61" t="s">
        <v>74</v>
      </c>
      <c r="B56" s="62"/>
      <c r="C56" s="63" t="s">
        <v>107</v>
      </c>
      <c r="D56" s="64">
        <v>2605.62</v>
      </c>
      <c r="E56" s="64"/>
      <c r="F56" s="64"/>
      <c r="G56" s="64"/>
      <c r="H56" s="65"/>
      <c r="I56" s="116"/>
      <c r="J56" s="117"/>
      <c r="K56" s="117"/>
      <c r="L56" s="117"/>
    </row>
    <row r="57" spans="1:19" s="39" customFormat="1">
      <c r="A57" s="35" t="s">
        <v>98</v>
      </c>
      <c r="B57" s="36"/>
      <c r="C57" s="37" t="s">
        <v>102</v>
      </c>
      <c r="D57" s="38">
        <v>2084.7399999999998</v>
      </c>
      <c r="E57" s="38"/>
      <c r="F57" s="38"/>
      <c r="G57" s="38"/>
      <c r="H57" s="53"/>
      <c r="I57" s="44"/>
      <c r="J57" s="45"/>
      <c r="K57" s="45"/>
      <c r="L57" s="45"/>
    </row>
    <row r="58" spans="1:19" s="66" customFormat="1">
      <c r="A58" s="61" t="s">
        <v>120</v>
      </c>
      <c r="B58" s="62"/>
      <c r="C58" s="63" t="s">
        <v>104</v>
      </c>
      <c r="D58" s="64">
        <v>39167.71</v>
      </c>
      <c r="E58" s="64"/>
      <c r="F58" s="64">
        <f>G39+G41+G42+G43+G44+G46+G47+G48+G49</f>
        <v>39167.709600000002</v>
      </c>
      <c r="G58" s="64"/>
      <c r="H58" s="65"/>
      <c r="I58" s="116"/>
      <c r="J58" s="117"/>
      <c r="K58" s="117"/>
      <c r="L58" s="117"/>
    </row>
    <row r="62" spans="1:19" s="25" customFormat="1" ht="15.75">
      <c r="A62" s="5" t="s">
        <v>84</v>
      </c>
      <c r="B62" s="5"/>
      <c r="C62" s="5"/>
      <c r="D62" s="16"/>
      <c r="E62" s="16"/>
      <c r="F62" s="16"/>
      <c r="G62" s="16"/>
      <c r="H62" s="24"/>
      <c r="I62" s="27"/>
      <c r="J62" s="3"/>
      <c r="K62" s="4"/>
      <c r="L62" s="4"/>
      <c r="M62" s="4"/>
      <c r="N62" s="4"/>
      <c r="O62" s="4"/>
      <c r="P62" s="4"/>
      <c r="Q62" s="4"/>
      <c r="R62" s="4"/>
      <c r="S62" s="4"/>
    </row>
    <row r="63" spans="1:19">
      <c r="H63" s="24"/>
      <c r="J63" s="3"/>
    </row>
    <row r="64" spans="1:19">
      <c r="A64" s="6" t="s">
        <v>0</v>
      </c>
      <c r="B64" s="7" t="s">
        <v>1</v>
      </c>
      <c r="C64" s="8" t="s">
        <v>2</v>
      </c>
      <c r="D64" s="17" t="s">
        <v>3</v>
      </c>
      <c r="E64" s="17"/>
      <c r="F64" s="18" t="s">
        <v>4</v>
      </c>
      <c r="G64" s="17" t="s">
        <v>5</v>
      </c>
      <c r="H64" s="26" t="s">
        <v>6</v>
      </c>
      <c r="I64" s="109" t="s">
        <v>7</v>
      </c>
      <c r="J64" s="110"/>
      <c r="K64" s="9"/>
      <c r="L64" s="9"/>
      <c r="M64" s="9"/>
      <c r="N64" s="9"/>
      <c r="O64" s="9"/>
      <c r="P64" s="9"/>
      <c r="Q64" s="9"/>
      <c r="R64" s="9"/>
      <c r="S64" s="9"/>
    </row>
    <row r="65" spans="1:19" s="13" customFormat="1">
      <c r="A65" s="10"/>
      <c r="B65" s="11"/>
      <c r="C65" s="19"/>
      <c r="D65" s="19"/>
      <c r="E65" s="19"/>
      <c r="F65" s="19"/>
      <c r="G65" s="19"/>
      <c r="H65" s="21"/>
      <c r="I65" s="28"/>
      <c r="J65" s="12"/>
    </row>
    <row r="67" spans="1:19" ht="15.95" customHeight="1">
      <c r="I67" s="111"/>
      <c r="J67" s="32"/>
    </row>
    <row r="68" spans="1:19" s="13" customFormat="1">
      <c r="A68" s="10"/>
      <c r="B68" s="11"/>
      <c r="C68" s="12"/>
      <c r="D68" s="19"/>
      <c r="E68" s="19"/>
      <c r="F68" s="19"/>
      <c r="G68" s="19"/>
      <c r="H68" s="21"/>
      <c r="I68" s="28"/>
      <c r="J68" s="12"/>
    </row>
    <row r="70" spans="1:19">
      <c r="A70" s="14" t="s">
        <v>8</v>
      </c>
      <c r="D70" s="16">
        <f>SUM(D67:D69)</f>
        <v>0</v>
      </c>
      <c r="F70" s="16">
        <f>SUM(F54:F69)</f>
        <v>39167.709600000002</v>
      </c>
      <c r="G70" s="16">
        <f>SUM(G67:G67)</f>
        <v>0</v>
      </c>
      <c r="H70" s="22"/>
      <c r="I70" s="32">
        <f>G70+G39+G41</f>
        <v>8016.2784000000001</v>
      </c>
      <c r="J70" s="23"/>
    </row>
    <row r="71" spans="1:19" s="13" customFormat="1">
      <c r="A71" s="15"/>
      <c r="B71" s="11"/>
      <c r="C71" s="12"/>
      <c r="D71" s="19"/>
      <c r="E71" s="19"/>
      <c r="F71" s="19"/>
      <c r="G71" s="19"/>
      <c r="H71" s="21"/>
      <c r="I71" s="113"/>
    </row>
    <row r="75" spans="1:19" s="25" customFormat="1" ht="15.75">
      <c r="A75" s="5" t="s">
        <v>85</v>
      </c>
      <c r="B75" s="5"/>
      <c r="C75" s="5"/>
      <c r="D75" s="16"/>
      <c r="E75" s="16"/>
      <c r="F75" s="16"/>
      <c r="G75" s="16"/>
      <c r="H75" s="24"/>
      <c r="I75" s="27"/>
      <c r="J75" s="3"/>
      <c r="K75" s="4"/>
      <c r="L75" s="4"/>
      <c r="M75" s="4"/>
      <c r="N75" s="4"/>
      <c r="O75" s="4"/>
      <c r="P75" s="4"/>
      <c r="Q75" s="4"/>
      <c r="R75" s="4"/>
      <c r="S75" s="4"/>
    </row>
    <row r="76" spans="1:19">
      <c r="H76" s="24"/>
      <c r="J76" s="3"/>
    </row>
    <row r="77" spans="1:19">
      <c r="A77" s="6" t="s">
        <v>0</v>
      </c>
      <c r="B77" s="7" t="s">
        <v>1</v>
      </c>
      <c r="C77" s="8" t="s">
        <v>2</v>
      </c>
      <c r="D77" s="17" t="s">
        <v>3</v>
      </c>
      <c r="E77" s="17"/>
      <c r="F77" s="18" t="s">
        <v>4</v>
      </c>
      <c r="G77" s="17" t="s">
        <v>5</v>
      </c>
      <c r="H77" s="26" t="s">
        <v>6</v>
      </c>
      <c r="I77" s="109" t="s">
        <v>7</v>
      </c>
      <c r="J77" s="110"/>
      <c r="K77" s="9"/>
      <c r="L77" s="9"/>
      <c r="M77" s="9"/>
      <c r="N77" s="9"/>
      <c r="O77" s="9"/>
      <c r="P77" s="9"/>
      <c r="Q77" s="9"/>
      <c r="R77" s="9"/>
      <c r="S77" s="9"/>
    </row>
    <row r="78" spans="1:19" s="13" customFormat="1">
      <c r="A78" s="10"/>
      <c r="B78" s="11"/>
      <c r="C78" s="12"/>
      <c r="D78" s="19"/>
      <c r="E78" s="19"/>
      <c r="F78" s="19"/>
      <c r="G78" s="19"/>
      <c r="H78" s="21"/>
      <c r="I78" s="28"/>
      <c r="J78" s="12"/>
    </row>
    <row r="80" spans="1:19" ht="15.95" customHeight="1">
      <c r="A80" s="1" t="s">
        <v>55</v>
      </c>
      <c r="B80" s="2" t="s">
        <v>81</v>
      </c>
      <c r="C80" s="3" t="s">
        <v>82</v>
      </c>
      <c r="D80" s="16">
        <v>1749.64</v>
      </c>
      <c r="G80" s="16">
        <f t="shared" ref="G80" si="34">D80+F80</f>
        <v>1749.64</v>
      </c>
      <c r="H80" s="43" t="s">
        <v>83</v>
      </c>
      <c r="I80" s="111"/>
      <c r="J80" s="32"/>
    </row>
    <row r="81" spans="1:10" ht="15.95" customHeight="1">
      <c r="A81" s="1" t="s">
        <v>111</v>
      </c>
      <c r="B81" s="2" t="s">
        <v>81</v>
      </c>
      <c r="C81" s="3" t="s">
        <v>112</v>
      </c>
      <c r="D81" s="16">
        <v>7863.62</v>
      </c>
      <c r="G81" s="16">
        <f>D81</f>
        <v>7863.62</v>
      </c>
      <c r="H81" s="43" t="s">
        <v>121</v>
      </c>
      <c r="I81" s="111"/>
      <c r="J81" s="32"/>
    </row>
    <row r="82" spans="1:10" ht="15.95" customHeight="1">
      <c r="A82" s="1" t="s">
        <v>111</v>
      </c>
      <c r="B82" s="2" t="s">
        <v>110</v>
      </c>
      <c r="C82" s="3" t="s">
        <v>109</v>
      </c>
      <c r="D82" s="16">
        <v>2300.5</v>
      </c>
      <c r="G82" s="16">
        <f>D82</f>
        <v>2300.5</v>
      </c>
      <c r="H82" s="43" t="s">
        <v>114</v>
      </c>
      <c r="I82" s="111"/>
      <c r="J82" s="32"/>
    </row>
    <row r="83" spans="1:10" ht="15.95" customHeight="1">
      <c r="A83" s="1" t="s">
        <v>111</v>
      </c>
      <c r="B83" s="2" t="s">
        <v>116</v>
      </c>
      <c r="C83" s="3" t="s">
        <v>113</v>
      </c>
      <c r="D83" s="16">
        <v>4946.8100000000004</v>
      </c>
      <c r="G83" s="16">
        <f>D83</f>
        <v>4946.8100000000004</v>
      </c>
      <c r="H83" s="43" t="s">
        <v>114</v>
      </c>
      <c r="I83" s="111"/>
      <c r="J83" s="32"/>
    </row>
    <row r="84" spans="1:10" ht="15.95" customHeight="1">
      <c r="A84" s="1" t="s">
        <v>57</v>
      </c>
      <c r="B84" s="2" t="s">
        <v>56</v>
      </c>
      <c r="C84" s="3" t="s">
        <v>11</v>
      </c>
      <c r="D84" s="16">
        <v>24000</v>
      </c>
      <c r="F84" s="16">
        <f t="shared" ref="F84" si="35">D84*22%</f>
        <v>5280</v>
      </c>
      <c r="G84" s="16">
        <f t="shared" ref="G84" si="36">D84+F84</f>
        <v>29280</v>
      </c>
      <c r="H84" s="43" t="s">
        <v>124</v>
      </c>
      <c r="I84" s="111"/>
      <c r="J84" s="32"/>
    </row>
    <row r="85" spans="1:10" ht="15.95" customHeight="1">
      <c r="A85" s="1" t="s">
        <v>57</v>
      </c>
      <c r="B85" s="2" t="s">
        <v>58</v>
      </c>
      <c r="C85" s="3" t="s">
        <v>59</v>
      </c>
      <c r="D85" s="16">
        <v>18000</v>
      </c>
      <c r="F85" s="16">
        <f t="shared" ref="F85" si="37">D85*22%</f>
        <v>3960</v>
      </c>
      <c r="G85" s="16">
        <f t="shared" ref="G85" si="38">D85+F85</f>
        <v>21960</v>
      </c>
      <c r="H85" s="43" t="s">
        <v>124</v>
      </c>
      <c r="I85" s="111"/>
      <c r="J85" s="32"/>
    </row>
    <row r="86" spans="1:10" ht="15.95" customHeight="1">
      <c r="A86" s="1" t="s">
        <v>57</v>
      </c>
      <c r="B86" s="2" t="s">
        <v>60</v>
      </c>
      <c r="C86" s="3" t="s">
        <v>59</v>
      </c>
      <c r="D86" s="16">
        <v>29500</v>
      </c>
      <c r="F86" s="16">
        <f t="shared" ref="F86" si="39">D86*22%</f>
        <v>6490</v>
      </c>
      <c r="G86" s="16">
        <f t="shared" ref="G86" si="40">D86+F86</f>
        <v>35990</v>
      </c>
      <c r="H86" s="43" t="s">
        <v>124</v>
      </c>
      <c r="I86" s="111"/>
      <c r="J86" s="32"/>
    </row>
    <row r="87" spans="1:10" s="34" customFormat="1" ht="15.95" customHeight="1">
      <c r="A87" s="29" t="s">
        <v>57</v>
      </c>
      <c r="B87" s="30" t="s">
        <v>61</v>
      </c>
      <c r="C87" s="31" t="s">
        <v>204</v>
      </c>
      <c r="D87" s="32">
        <v>7200</v>
      </c>
      <c r="E87" s="32"/>
      <c r="F87" s="32">
        <f t="shared" ref="F87:F88" si="41">D87*22%</f>
        <v>1584</v>
      </c>
      <c r="G87" s="32"/>
      <c r="H87" s="47"/>
      <c r="I87" s="89"/>
      <c r="J87" s="32"/>
    </row>
    <row r="88" spans="1:10" ht="15.95" customHeight="1">
      <c r="A88" s="1" t="s">
        <v>57</v>
      </c>
      <c r="B88" s="2" t="s">
        <v>62</v>
      </c>
      <c r="C88" s="3" t="s">
        <v>12</v>
      </c>
      <c r="D88" s="16">
        <v>1156</v>
      </c>
      <c r="F88" s="16">
        <f t="shared" si="41"/>
        <v>254.32</v>
      </c>
      <c r="G88" s="16">
        <f t="shared" ref="G88" si="42">D88+F88</f>
        <v>1410.32</v>
      </c>
      <c r="H88" s="43" t="s">
        <v>124</v>
      </c>
      <c r="I88" s="111"/>
      <c r="J88" s="32"/>
    </row>
    <row r="89" spans="1:10" ht="15.95" customHeight="1">
      <c r="A89" s="1" t="s">
        <v>57</v>
      </c>
      <c r="B89" s="2" t="s">
        <v>63</v>
      </c>
      <c r="C89" s="3" t="s">
        <v>9</v>
      </c>
      <c r="D89" s="16">
        <v>2688</v>
      </c>
      <c r="F89" s="16">
        <f t="shared" ref="F89" si="43">D89*22%</f>
        <v>591.36</v>
      </c>
      <c r="G89" s="16">
        <f t="shared" ref="G89" si="44">D89+F89</f>
        <v>3279.36</v>
      </c>
      <c r="H89" s="43" t="s">
        <v>124</v>
      </c>
      <c r="I89" s="111"/>
      <c r="J89" s="32"/>
    </row>
    <row r="90" spans="1:10" ht="15.95" customHeight="1">
      <c r="A90" s="1" t="s">
        <v>57</v>
      </c>
      <c r="B90" s="2" t="s">
        <v>64</v>
      </c>
      <c r="C90" s="3" t="s">
        <v>9</v>
      </c>
      <c r="D90" s="16">
        <v>806.4</v>
      </c>
      <c r="F90" s="16">
        <f t="shared" ref="F90" si="45">D90*22%</f>
        <v>177.40799999999999</v>
      </c>
      <c r="G90" s="16">
        <f t="shared" ref="G90" si="46">D90+F90</f>
        <v>983.80799999999999</v>
      </c>
      <c r="H90" s="43" t="s">
        <v>124</v>
      </c>
      <c r="I90" s="111"/>
      <c r="J90" s="32"/>
    </row>
    <row r="91" spans="1:10" ht="15.95" customHeight="1">
      <c r="A91" s="1" t="s">
        <v>57</v>
      </c>
      <c r="B91" s="2" t="s">
        <v>65</v>
      </c>
      <c r="C91" s="3" t="s">
        <v>9</v>
      </c>
      <c r="D91" s="16">
        <v>1647.36</v>
      </c>
      <c r="F91" s="16">
        <f t="shared" ref="F91:F92" si="47">D91*22%</f>
        <v>362.41919999999999</v>
      </c>
      <c r="G91" s="16">
        <f t="shared" ref="G91:G92" si="48">D91+F91</f>
        <v>2009.7791999999999</v>
      </c>
      <c r="H91" s="43" t="s">
        <v>124</v>
      </c>
      <c r="I91" s="111"/>
      <c r="J91" s="32"/>
    </row>
    <row r="92" spans="1:10" ht="15.95" customHeight="1">
      <c r="A92" s="1" t="s">
        <v>57</v>
      </c>
      <c r="B92" s="2" t="s">
        <v>66</v>
      </c>
      <c r="C92" s="3" t="s">
        <v>12</v>
      </c>
      <c r="D92" s="16">
        <v>1236.48</v>
      </c>
      <c r="F92" s="16">
        <f t="shared" si="47"/>
        <v>272.0256</v>
      </c>
      <c r="G92" s="16">
        <f t="shared" si="48"/>
        <v>1508.5056</v>
      </c>
      <c r="H92" s="43" t="s">
        <v>124</v>
      </c>
      <c r="I92" s="111"/>
      <c r="J92" s="32"/>
    </row>
    <row r="93" spans="1:10" ht="15.95" customHeight="1">
      <c r="A93" s="1" t="s">
        <v>57</v>
      </c>
      <c r="B93" s="2" t="s">
        <v>67</v>
      </c>
      <c r="C93" s="3" t="s">
        <v>12</v>
      </c>
      <c r="D93" s="16">
        <v>2200</v>
      </c>
      <c r="F93" s="16">
        <f t="shared" ref="F93" si="49">D93*22%</f>
        <v>484</v>
      </c>
      <c r="G93" s="16">
        <f t="shared" ref="G93" si="50">D93+F93</f>
        <v>2684</v>
      </c>
      <c r="H93" s="43" t="s">
        <v>124</v>
      </c>
      <c r="I93" s="111"/>
      <c r="J93" s="32"/>
    </row>
    <row r="94" spans="1:10" ht="15.95" customHeight="1">
      <c r="A94" s="1" t="s">
        <v>57</v>
      </c>
      <c r="B94" s="2" t="s">
        <v>68</v>
      </c>
      <c r="C94" s="3" t="s">
        <v>12</v>
      </c>
      <c r="D94" s="16">
        <v>10028</v>
      </c>
      <c r="F94" s="16">
        <f t="shared" ref="F94" si="51">D94*22%</f>
        <v>2206.16</v>
      </c>
      <c r="G94" s="16">
        <f t="shared" ref="G94" si="52">D94+F94</f>
        <v>12234.16</v>
      </c>
      <c r="H94" s="43" t="s">
        <v>124</v>
      </c>
      <c r="I94" s="111"/>
      <c r="J94" s="32"/>
    </row>
    <row r="95" spans="1:10" ht="15.95" customHeight="1">
      <c r="A95" s="1" t="s">
        <v>57</v>
      </c>
      <c r="B95" s="2" t="s">
        <v>69</v>
      </c>
      <c r="C95" s="3" t="s">
        <v>12</v>
      </c>
      <c r="D95" s="16">
        <v>9500</v>
      </c>
      <c r="F95" s="16">
        <f t="shared" ref="F95:F96" si="53">D95*22%</f>
        <v>2090</v>
      </c>
      <c r="G95" s="16">
        <f t="shared" ref="G95:G96" si="54">D95+F95</f>
        <v>11590</v>
      </c>
      <c r="H95" s="43" t="s">
        <v>124</v>
      </c>
      <c r="I95" s="111"/>
      <c r="J95" s="32"/>
    </row>
    <row r="96" spans="1:10" ht="15.95" customHeight="1">
      <c r="A96" s="1" t="s">
        <v>57</v>
      </c>
      <c r="B96" s="2" t="s">
        <v>70</v>
      </c>
      <c r="C96" s="3" t="s">
        <v>14</v>
      </c>
      <c r="D96" s="16">
        <v>8335</v>
      </c>
      <c r="F96" s="16">
        <f t="shared" si="53"/>
        <v>1833.7</v>
      </c>
      <c r="G96" s="16">
        <f t="shared" si="54"/>
        <v>10168.700000000001</v>
      </c>
      <c r="H96" s="43" t="s">
        <v>124</v>
      </c>
      <c r="I96" s="111"/>
      <c r="J96" s="32"/>
    </row>
    <row r="97" spans="1:19" ht="15.95" customHeight="1">
      <c r="A97" s="1" t="s">
        <v>57</v>
      </c>
      <c r="B97" s="2" t="s">
        <v>71</v>
      </c>
      <c r="C97" s="3" t="s">
        <v>14</v>
      </c>
      <c r="D97" s="16">
        <v>288</v>
      </c>
      <c r="F97" s="16">
        <f t="shared" ref="F97" si="55">D97*22%</f>
        <v>63.36</v>
      </c>
      <c r="G97" s="16">
        <f t="shared" ref="G97" si="56">D97+F97</f>
        <v>351.36</v>
      </c>
      <c r="H97" s="43" t="s">
        <v>124</v>
      </c>
      <c r="I97" s="111"/>
      <c r="J97" s="32"/>
    </row>
    <row r="98" spans="1:19" ht="15.95" customHeight="1">
      <c r="A98" s="1" t="s">
        <v>57</v>
      </c>
      <c r="B98" s="2" t="s">
        <v>72</v>
      </c>
      <c r="C98" s="3" t="s">
        <v>14</v>
      </c>
      <c r="D98" s="16">
        <v>538</v>
      </c>
      <c r="F98" s="16">
        <f t="shared" ref="F98" si="57">D98*22%</f>
        <v>118.36</v>
      </c>
      <c r="G98" s="16">
        <f t="shared" ref="G98" si="58">D98+F98</f>
        <v>656.36</v>
      </c>
      <c r="H98" s="43" t="s">
        <v>124</v>
      </c>
      <c r="I98" s="111"/>
      <c r="J98" s="32"/>
    </row>
    <row r="99" spans="1:19">
      <c r="H99" s="16">
        <f>G84+G85+G86+G88+G89+G90+G91+G92+G93+G94+G95+G96+G97+G98</f>
        <v>134106.35279999999</v>
      </c>
      <c r="I99" s="16">
        <f>H99-134106.36</f>
        <v>-7.1999999927356839E-3</v>
      </c>
    </row>
    <row r="100" spans="1:19" s="13" customFormat="1">
      <c r="A100" s="10"/>
      <c r="B100" s="11"/>
      <c r="C100" s="12"/>
      <c r="D100" s="19"/>
      <c r="E100" s="19"/>
      <c r="F100" s="19"/>
      <c r="G100" s="19"/>
      <c r="H100" s="21"/>
      <c r="I100" s="28"/>
      <c r="J100" s="12"/>
    </row>
    <row r="102" spans="1:19">
      <c r="A102" s="14" t="s">
        <v>8</v>
      </c>
      <c r="D102" s="16">
        <f>SUM(D72:D101)</f>
        <v>133983.81</v>
      </c>
      <c r="F102" s="16">
        <f>SUM(F72:F101)</f>
        <v>25767.112800000003</v>
      </c>
      <c r="G102" s="16">
        <f>SUM(G72:G100)</f>
        <v>150966.9228</v>
      </c>
      <c r="H102" s="22"/>
      <c r="I102" s="32"/>
      <c r="J102" s="23"/>
    </row>
    <row r="103" spans="1:19" s="13" customFormat="1">
      <c r="A103" s="15"/>
      <c r="B103" s="11"/>
      <c r="C103" s="12"/>
      <c r="D103" s="19"/>
      <c r="E103" s="19"/>
      <c r="F103" s="19"/>
      <c r="G103" s="19"/>
      <c r="H103" s="21"/>
      <c r="I103" s="113"/>
    </row>
    <row r="105" spans="1:19" s="60" customFormat="1">
      <c r="A105" s="55" t="s">
        <v>99</v>
      </c>
      <c r="B105" s="56"/>
      <c r="C105" s="57" t="s">
        <v>115</v>
      </c>
      <c r="D105" s="58">
        <v>7247.31</v>
      </c>
      <c r="E105" s="58"/>
      <c r="F105" s="58">
        <f>G82+G83</f>
        <v>7247.31</v>
      </c>
      <c r="G105" s="58"/>
      <c r="H105" s="59"/>
      <c r="I105" s="114"/>
      <c r="J105" s="115"/>
      <c r="K105" s="115"/>
      <c r="L105" s="115"/>
    </row>
    <row r="106" spans="1:19" s="60" customFormat="1">
      <c r="A106" s="55" t="s">
        <v>122</v>
      </c>
      <c r="B106" s="56"/>
      <c r="C106" s="57" t="s">
        <v>123</v>
      </c>
      <c r="D106" s="58">
        <v>7863.62</v>
      </c>
      <c r="E106" s="58"/>
      <c r="F106" s="58"/>
      <c r="G106" s="58"/>
      <c r="H106" s="59"/>
      <c r="I106" s="114"/>
      <c r="J106" s="115"/>
      <c r="K106" s="115"/>
      <c r="L106" s="115"/>
    </row>
    <row r="107" spans="1:19" s="60" customFormat="1" ht="27" customHeight="1">
      <c r="A107" s="55" t="s">
        <v>118</v>
      </c>
      <c r="B107" s="56"/>
      <c r="C107" s="57" t="s">
        <v>125</v>
      </c>
      <c r="D107" s="58">
        <v>134106.35999999999</v>
      </c>
      <c r="E107" s="58"/>
      <c r="F107" s="58"/>
      <c r="G107" s="58"/>
      <c r="H107" s="59"/>
      <c r="I107" s="114"/>
      <c r="J107" s="115"/>
      <c r="K107" s="115"/>
      <c r="L107" s="115"/>
    </row>
    <row r="108" spans="1:19" s="60" customFormat="1">
      <c r="A108" s="55"/>
      <c r="B108" s="56"/>
      <c r="C108" s="57"/>
      <c r="D108" s="58"/>
      <c r="E108" s="58"/>
      <c r="F108" s="58"/>
      <c r="G108" s="58"/>
      <c r="H108" s="59"/>
      <c r="I108" s="114"/>
      <c r="J108" s="115"/>
      <c r="K108" s="115"/>
      <c r="L108" s="115"/>
    </row>
    <row r="109" spans="1:19" s="87" customFormat="1">
      <c r="A109" s="82"/>
      <c r="B109" s="83"/>
      <c r="C109" s="84"/>
      <c r="D109" s="85"/>
      <c r="E109" s="85"/>
      <c r="F109" s="85"/>
      <c r="G109" s="85"/>
      <c r="H109" s="86"/>
      <c r="I109" s="114"/>
      <c r="J109" s="115"/>
      <c r="K109" s="115"/>
      <c r="L109" s="115"/>
    </row>
    <row r="110" spans="1:19" s="25" customFormat="1" ht="15.75">
      <c r="A110" s="5" t="s">
        <v>86</v>
      </c>
      <c r="B110" s="5"/>
      <c r="C110" s="5"/>
      <c r="D110" s="16"/>
      <c r="E110" s="16"/>
      <c r="F110" s="16"/>
      <c r="G110" s="16"/>
      <c r="H110" s="24"/>
      <c r="I110" s="27"/>
      <c r="J110" s="3"/>
      <c r="K110" s="4"/>
      <c r="L110" s="4"/>
      <c r="M110" s="4"/>
      <c r="N110" s="4"/>
      <c r="O110" s="4"/>
      <c r="P110" s="4"/>
      <c r="Q110" s="4"/>
      <c r="R110" s="4"/>
      <c r="S110" s="4"/>
    </row>
    <row r="111" spans="1:19">
      <c r="H111" s="24"/>
      <c r="J111" s="3"/>
    </row>
    <row r="112" spans="1:19">
      <c r="A112" s="6" t="s">
        <v>0</v>
      </c>
      <c r="B112" s="7" t="s">
        <v>1</v>
      </c>
      <c r="C112" s="8" t="s">
        <v>2</v>
      </c>
      <c r="D112" s="17" t="s">
        <v>3</v>
      </c>
      <c r="E112" s="17"/>
      <c r="F112" s="18" t="s">
        <v>4</v>
      </c>
      <c r="G112" s="17" t="s">
        <v>5</v>
      </c>
      <c r="H112" s="26" t="s">
        <v>6</v>
      </c>
      <c r="I112" s="109" t="s">
        <v>7</v>
      </c>
      <c r="J112" s="110"/>
      <c r="K112" s="9"/>
      <c r="L112" s="9"/>
      <c r="M112" s="9"/>
      <c r="N112" s="9"/>
      <c r="O112" s="9"/>
      <c r="P112" s="9"/>
      <c r="Q112" s="9"/>
      <c r="R112" s="9"/>
      <c r="S112" s="9"/>
    </row>
    <row r="113" spans="1:12" s="13" customFormat="1">
      <c r="A113" s="10"/>
      <c r="B113" s="11"/>
      <c r="C113" s="12"/>
      <c r="D113" s="19"/>
      <c r="E113" s="19"/>
      <c r="F113" s="19"/>
      <c r="G113" s="19"/>
      <c r="H113" s="21"/>
      <c r="I113" s="28"/>
      <c r="J113" s="12"/>
    </row>
    <row r="115" spans="1:12" ht="15.95" customHeight="1">
      <c r="A115" s="69" t="s">
        <v>131</v>
      </c>
      <c r="B115" s="67" t="s">
        <v>132</v>
      </c>
      <c r="C115" s="68" t="s">
        <v>130</v>
      </c>
      <c r="D115" s="16">
        <v>3360</v>
      </c>
      <c r="G115" s="16">
        <f t="shared" ref="G115:G116" si="59">D115+F115</f>
        <v>3360</v>
      </c>
      <c r="H115" s="75" t="s">
        <v>169</v>
      </c>
      <c r="I115" s="111"/>
      <c r="J115" s="32"/>
    </row>
    <row r="116" spans="1:12" ht="15.95" customHeight="1">
      <c r="A116" s="70" t="s">
        <v>93</v>
      </c>
      <c r="B116" s="71" t="s">
        <v>133</v>
      </c>
      <c r="C116" s="72" t="s">
        <v>134</v>
      </c>
      <c r="D116" s="73">
        <v>-7200</v>
      </c>
      <c r="E116" s="73"/>
      <c r="F116" s="73">
        <f t="shared" ref="F116" si="60">D116*22%</f>
        <v>-1584</v>
      </c>
      <c r="G116" s="73">
        <f t="shared" si="59"/>
        <v>-8784</v>
      </c>
      <c r="I116" s="111"/>
      <c r="J116" s="32"/>
    </row>
    <row r="117" spans="1:12">
      <c r="A117" s="1" t="s">
        <v>91</v>
      </c>
      <c r="B117" s="2" t="s">
        <v>90</v>
      </c>
      <c r="C117" s="3" t="s">
        <v>89</v>
      </c>
      <c r="D117" s="16">
        <v>160.13</v>
      </c>
      <c r="G117" s="16">
        <v>160.13</v>
      </c>
      <c r="H117" s="43" t="s">
        <v>127</v>
      </c>
    </row>
    <row r="118" spans="1:12" s="34" customFormat="1" ht="15.95" customHeight="1">
      <c r="A118" s="90" t="s">
        <v>93</v>
      </c>
      <c r="B118" s="91" t="s">
        <v>92</v>
      </c>
      <c r="C118" s="92" t="s">
        <v>94</v>
      </c>
      <c r="D118" s="93">
        <v>8655.36</v>
      </c>
      <c r="E118" s="93"/>
      <c r="F118" s="93"/>
      <c r="G118" s="93">
        <f>D118</f>
        <v>8655.36</v>
      </c>
      <c r="H118" s="43" t="s">
        <v>222</v>
      </c>
      <c r="I118" s="33"/>
    </row>
    <row r="119" spans="1:12" s="34" customFormat="1" ht="15.95" customHeight="1">
      <c r="A119" s="90" t="s">
        <v>93</v>
      </c>
      <c r="B119" s="91" t="s">
        <v>95</v>
      </c>
      <c r="C119" s="92" t="s">
        <v>12</v>
      </c>
      <c r="D119" s="93">
        <v>5234.88</v>
      </c>
      <c r="E119" s="93"/>
      <c r="F119" s="93">
        <f t="shared" ref="F119" si="61">D119*22%</f>
        <v>1151.6736000000001</v>
      </c>
      <c r="G119" s="93">
        <f t="shared" ref="G119" si="62">D119+F119</f>
        <v>6386.5536000000002</v>
      </c>
      <c r="H119" s="43"/>
      <c r="I119" s="89"/>
      <c r="J119" s="32"/>
    </row>
    <row r="120" spans="1:12">
      <c r="C120" s="68"/>
    </row>
    <row r="121" spans="1:12" s="13" customFormat="1">
      <c r="A121" s="10"/>
      <c r="B121" s="11"/>
      <c r="C121" s="12"/>
      <c r="D121" s="19"/>
      <c r="E121" s="19"/>
      <c r="F121" s="19"/>
      <c r="G121" s="19"/>
      <c r="H121" s="21"/>
      <c r="I121" s="28"/>
      <c r="J121" s="12"/>
    </row>
    <row r="123" spans="1:12">
      <c r="A123" s="14" t="s">
        <v>8</v>
      </c>
      <c r="D123" s="16">
        <f>SUM(D115:D122)</f>
        <v>10210.370000000001</v>
      </c>
      <c r="F123" s="16">
        <f>SUM(F116:F120)</f>
        <v>-432.32639999999992</v>
      </c>
      <c r="G123" s="16">
        <f>SUM(G115:G122)</f>
        <v>9778.0436000000009</v>
      </c>
      <c r="H123" s="22"/>
      <c r="I123" s="32"/>
      <c r="J123" s="23"/>
    </row>
    <row r="124" spans="1:12" s="13" customFormat="1">
      <c r="A124" s="15"/>
      <c r="B124" s="11"/>
      <c r="C124" s="12"/>
      <c r="D124" s="19"/>
      <c r="E124" s="19"/>
      <c r="F124" s="19"/>
      <c r="G124" s="19"/>
      <c r="H124" s="21"/>
      <c r="I124" s="113"/>
    </row>
    <row r="126" spans="1:12" s="81" customFormat="1">
      <c r="A126" s="76" t="s">
        <v>129</v>
      </c>
      <c r="B126" s="77"/>
      <c r="C126" s="78" t="s">
        <v>128</v>
      </c>
      <c r="D126" s="79">
        <v>160.13</v>
      </c>
      <c r="E126" s="79"/>
      <c r="F126" s="79"/>
      <c r="G126" s="79"/>
      <c r="H126" s="80"/>
      <c r="I126" s="118"/>
      <c r="J126" s="119"/>
      <c r="K126" s="119"/>
      <c r="L126" s="119"/>
    </row>
    <row r="127" spans="1:12" s="81" customFormat="1">
      <c r="A127" s="76" t="s">
        <v>167</v>
      </c>
      <c r="B127" s="77"/>
      <c r="C127" s="78" t="s">
        <v>168</v>
      </c>
      <c r="D127" s="79">
        <v>3360</v>
      </c>
      <c r="E127" s="79"/>
      <c r="F127" s="79"/>
      <c r="G127" s="79"/>
      <c r="H127" s="80"/>
      <c r="I127" s="118"/>
      <c r="J127" s="119"/>
      <c r="K127" s="119"/>
      <c r="L127" s="119"/>
    </row>
    <row r="128" spans="1:12" s="81" customFormat="1">
      <c r="A128" s="76" t="s">
        <v>220</v>
      </c>
      <c r="B128" s="77"/>
      <c r="C128" s="78" t="s">
        <v>221</v>
      </c>
      <c r="D128" s="79">
        <v>8655.36</v>
      </c>
      <c r="E128" s="79"/>
      <c r="F128" s="79"/>
      <c r="G128" s="79"/>
      <c r="H128" s="80"/>
      <c r="I128" s="118"/>
      <c r="J128" s="119"/>
      <c r="K128" s="119"/>
      <c r="L128" s="119"/>
    </row>
    <row r="130" spans="1:19" s="25" customFormat="1" ht="15.75">
      <c r="A130" s="5" t="s">
        <v>87</v>
      </c>
      <c r="B130" s="5"/>
      <c r="C130" s="5"/>
      <c r="D130" s="16"/>
      <c r="E130" s="16"/>
      <c r="F130" s="16"/>
      <c r="G130" s="16"/>
      <c r="H130" s="24"/>
      <c r="I130" s="27"/>
      <c r="J130" s="3"/>
      <c r="K130" s="4"/>
      <c r="L130" s="4"/>
      <c r="M130" s="4"/>
      <c r="N130" s="4"/>
      <c r="O130" s="4"/>
      <c r="P130" s="4"/>
      <c r="Q130" s="4"/>
      <c r="R130" s="4"/>
      <c r="S130" s="4"/>
    </row>
    <row r="131" spans="1:19">
      <c r="H131" s="24"/>
      <c r="J131" s="3"/>
    </row>
    <row r="132" spans="1:19">
      <c r="A132" s="6" t="s">
        <v>0</v>
      </c>
      <c r="B132" s="7" t="s">
        <v>1</v>
      </c>
      <c r="C132" s="8" t="s">
        <v>2</v>
      </c>
      <c r="D132" s="17" t="s">
        <v>3</v>
      </c>
      <c r="E132" s="17"/>
      <c r="F132" s="18" t="s">
        <v>4</v>
      </c>
      <c r="G132" s="17" t="s">
        <v>5</v>
      </c>
      <c r="H132" s="26" t="s">
        <v>6</v>
      </c>
      <c r="I132" s="109" t="s">
        <v>7</v>
      </c>
      <c r="J132" s="110"/>
      <c r="K132" s="9"/>
      <c r="L132" s="9"/>
      <c r="M132" s="9"/>
      <c r="N132" s="9"/>
      <c r="O132" s="9"/>
      <c r="P132" s="9"/>
      <c r="Q132" s="9"/>
      <c r="R132" s="9"/>
      <c r="S132" s="9"/>
    </row>
    <row r="133" spans="1:19" s="13" customFormat="1">
      <c r="A133" s="10"/>
      <c r="B133" s="11"/>
      <c r="C133" s="12"/>
      <c r="D133" s="19"/>
      <c r="E133" s="19"/>
      <c r="F133" s="19"/>
      <c r="G133" s="19"/>
      <c r="H133" s="21"/>
      <c r="I133" s="28"/>
      <c r="J133" s="12"/>
    </row>
    <row r="137" spans="1:19" s="13" customFormat="1">
      <c r="A137" s="10"/>
      <c r="B137" s="11"/>
      <c r="C137" s="12"/>
      <c r="D137" s="19"/>
      <c r="E137" s="19"/>
      <c r="F137" s="19"/>
      <c r="G137" s="19"/>
      <c r="H137" s="21"/>
      <c r="I137" s="28"/>
      <c r="J137" s="12"/>
    </row>
    <row r="139" spans="1:19">
      <c r="A139" s="14" t="s">
        <v>8</v>
      </c>
      <c r="D139" s="16">
        <f>SUM(D135:D138)</f>
        <v>0</v>
      </c>
      <c r="F139" s="16">
        <f>SUM(F135:F138)</f>
        <v>0</v>
      </c>
      <c r="G139" s="16">
        <f>SUM(G134:G137)</f>
        <v>0</v>
      </c>
      <c r="H139" s="22"/>
      <c r="I139" s="32"/>
      <c r="J139" s="23"/>
    </row>
    <row r="140" spans="1:19" s="13" customFormat="1">
      <c r="A140" s="15"/>
      <c r="B140" s="11"/>
      <c r="C140" s="12"/>
      <c r="D140" s="19"/>
      <c r="E140" s="19"/>
      <c r="F140" s="19"/>
      <c r="G140" s="19"/>
      <c r="H140" s="21"/>
      <c r="I140" s="113"/>
    </row>
    <row r="144" spans="1:19" s="25" customFormat="1" ht="15.75">
      <c r="A144" s="5" t="s">
        <v>88</v>
      </c>
      <c r="B144" s="5"/>
      <c r="C144" s="5"/>
      <c r="D144" s="16"/>
      <c r="E144" s="16"/>
      <c r="F144" s="16"/>
      <c r="G144" s="16"/>
      <c r="H144" s="24"/>
      <c r="I144" s="27"/>
      <c r="J144" s="3"/>
      <c r="K144" s="4"/>
      <c r="L144" s="4"/>
      <c r="M144" s="4"/>
      <c r="N144" s="4"/>
      <c r="O144" s="4"/>
      <c r="P144" s="4"/>
      <c r="Q144" s="4"/>
      <c r="R144" s="4"/>
      <c r="S144" s="4"/>
    </row>
    <row r="145" spans="1:19">
      <c r="H145" s="24"/>
      <c r="J145" s="3"/>
    </row>
    <row r="146" spans="1:19">
      <c r="A146" s="6" t="s">
        <v>0</v>
      </c>
      <c r="B146" s="7" t="s">
        <v>1</v>
      </c>
      <c r="C146" s="8" t="s">
        <v>2</v>
      </c>
      <c r="D146" s="17" t="s">
        <v>3</v>
      </c>
      <c r="E146" s="17"/>
      <c r="F146" s="18" t="s">
        <v>4</v>
      </c>
      <c r="G146" s="17" t="s">
        <v>5</v>
      </c>
      <c r="H146" s="26" t="s">
        <v>6</v>
      </c>
      <c r="I146" s="109" t="s">
        <v>7</v>
      </c>
      <c r="J146" s="110"/>
      <c r="K146" s="9"/>
      <c r="L146" s="9"/>
      <c r="M146" s="9"/>
      <c r="N146" s="9"/>
      <c r="O146" s="9"/>
      <c r="P146" s="9"/>
      <c r="Q146" s="9"/>
      <c r="R146" s="9"/>
      <c r="S146" s="9"/>
    </row>
    <row r="147" spans="1:19" s="13" customFormat="1">
      <c r="A147" s="10"/>
      <c r="B147" s="11"/>
      <c r="C147" s="12"/>
      <c r="D147" s="19"/>
      <c r="E147" s="19"/>
      <c r="F147" s="19"/>
      <c r="G147" s="19"/>
      <c r="H147" s="21"/>
      <c r="I147" s="28"/>
      <c r="J147" s="12"/>
    </row>
    <row r="149" spans="1:19" s="34" customFormat="1" ht="15.95" customHeight="1">
      <c r="A149" s="29" t="s">
        <v>140</v>
      </c>
      <c r="B149" s="30" t="s">
        <v>171</v>
      </c>
      <c r="C149" s="31" t="s">
        <v>174</v>
      </c>
      <c r="D149" s="32">
        <v>40000</v>
      </c>
      <c r="E149" s="32"/>
      <c r="F149" s="32">
        <f>D149*22%</f>
        <v>8800</v>
      </c>
      <c r="G149" s="32">
        <f t="shared" ref="G149" si="63">D149+F149</f>
        <v>48800</v>
      </c>
      <c r="H149" s="43" t="s">
        <v>210</v>
      </c>
      <c r="I149" s="89"/>
      <c r="J149" s="32"/>
    </row>
    <row r="150" spans="1:19" ht="15.95" customHeight="1">
      <c r="A150" s="1" t="s">
        <v>117</v>
      </c>
      <c r="B150" s="67" t="s">
        <v>138</v>
      </c>
      <c r="C150" s="3" t="s">
        <v>135</v>
      </c>
      <c r="D150" s="16">
        <v>752.64</v>
      </c>
      <c r="F150" s="16">
        <f t="shared" ref="F150" si="64">D150*22%</f>
        <v>165.58080000000001</v>
      </c>
      <c r="G150" s="16">
        <f t="shared" ref="G150" si="65">D150+F150</f>
        <v>918.22080000000005</v>
      </c>
      <c r="H150" s="43" t="s">
        <v>176</v>
      </c>
      <c r="I150" s="111"/>
      <c r="J150" s="32"/>
    </row>
    <row r="151" spans="1:19" ht="15.95" customHeight="1">
      <c r="A151" s="1" t="s">
        <v>117</v>
      </c>
      <c r="B151" s="67" t="s">
        <v>137</v>
      </c>
      <c r="C151" s="68" t="s">
        <v>13</v>
      </c>
      <c r="D151" s="16">
        <v>15394.56</v>
      </c>
      <c r="F151" s="16">
        <f t="shared" ref="F151" si="66">D151*22%</f>
        <v>3386.8031999999998</v>
      </c>
      <c r="G151" s="16">
        <f t="shared" ref="G151" si="67">D151+F151</f>
        <v>18781.3632</v>
      </c>
      <c r="H151" s="43" t="s">
        <v>176</v>
      </c>
      <c r="I151" s="111"/>
      <c r="J151" s="32"/>
    </row>
    <row r="152" spans="1:19" ht="15.95" customHeight="1">
      <c r="A152" s="1" t="s">
        <v>117</v>
      </c>
      <c r="B152" s="67" t="s">
        <v>136</v>
      </c>
      <c r="C152" s="68" t="s">
        <v>13</v>
      </c>
      <c r="D152" s="16">
        <v>4138.1400000000003</v>
      </c>
      <c r="F152" s="16">
        <f t="shared" ref="F152" si="68">D152*22%</f>
        <v>910.39080000000013</v>
      </c>
      <c r="G152" s="16">
        <f t="shared" ref="G152:G153" si="69">D152+F152</f>
        <v>5048.5308000000005</v>
      </c>
      <c r="H152" s="43" t="s">
        <v>206</v>
      </c>
      <c r="I152" s="111"/>
      <c r="J152" s="32"/>
    </row>
    <row r="153" spans="1:19" s="34" customFormat="1" ht="15.95" customHeight="1">
      <c r="A153" s="29" t="s">
        <v>140</v>
      </c>
      <c r="B153" s="30" t="s">
        <v>173</v>
      </c>
      <c r="C153" s="31" t="s">
        <v>172</v>
      </c>
      <c r="D153" s="32">
        <v>-40000</v>
      </c>
      <c r="E153" s="32"/>
      <c r="F153" s="32">
        <f>D153*22%</f>
        <v>-8800</v>
      </c>
      <c r="G153" s="32">
        <f t="shared" si="69"/>
        <v>-48800</v>
      </c>
      <c r="H153" s="43" t="s">
        <v>210</v>
      </c>
      <c r="I153" s="89"/>
      <c r="J153" s="32"/>
    </row>
    <row r="154" spans="1:19" ht="15.95" customHeight="1">
      <c r="A154" s="69" t="s">
        <v>140</v>
      </c>
      <c r="B154" s="2" t="s">
        <v>139</v>
      </c>
      <c r="C154" s="3" t="s">
        <v>175</v>
      </c>
      <c r="D154" s="16">
        <v>40000</v>
      </c>
      <c r="F154" s="16">
        <f t="shared" ref="F154" si="70">D154*22%</f>
        <v>8800</v>
      </c>
      <c r="G154" s="16">
        <f t="shared" ref="G154" si="71">D154+F154</f>
        <v>48800</v>
      </c>
      <c r="H154" s="43" t="s">
        <v>176</v>
      </c>
      <c r="I154" s="111"/>
      <c r="J154" s="32"/>
    </row>
    <row r="155" spans="1:19" ht="15.95" customHeight="1">
      <c r="B155" s="67"/>
      <c r="C155" s="68"/>
      <c r="I155" s="111"/>
      <c r="J155" s="32"/>
    </row>
    <row r="157" spans="1:19" s="13" customFormat="1">
      <c r="A157" s="10"/>
      <c r="B157" s="11"/>
      <c r="C157" s="12"/>
      <c r="D157" s="19"/>
      <c r="E157" s="19"/>
      <c r="F157" s="19"/>
      <c r="G157" s="19"/>
      <c r="H157" s="21"/>
      <c r="I157" s="28"/>
      <c r="J157" s="12"/>
    </row>
    <row r="159" spans="1:19">
      <c r="A159" s="14" t="s">
        <v>8</v>
      </c>
      <c r="D159" s="16">
        <f>SUM(D149:D158)</f>
        <v>60285.34</v>
      </c>
      <c r="F159" s="16">
        <f>SUM(F150:F158)</f>
        <v>4462.7748000000001</v>
      </c>
      <c r="G159" s="16">
        <f>SUM(G149:G158)</f>
        <v>73548.11480000001</v>
      </c>
      <c r="H159" s="22"/>
      <c r="I159" s="32"/>
      <c r="J159" s="23"/>
    </row>
    <row r="160" spans="1:19" s="13" customFormat="1">
      <c r="A160" s="15"/>
      <c r="B160" s="11"/>
      <c r="C160" s="12"/>
      <c r="D160" s="19"/>
      <c r="E160" s="19"/>
      <c r="F160" s="19"/>
      <c r="G160" s="19"/>
      <c r="H160" s="21"/>
      <c r="I160" s="113"/>
    </row>
    <row r="162" spans="1:19" s="81" customFormat="1">
      <c r="A162" s="76" t="s">
        <v>170</v>
      </c>
      <c r="B162" s="77"/>
      <c r="C162" s="78" t="s">
        <v>208</v>
      </c>
      <c r="D162" s="58">
        <v>74886.13</v>
      </c>
      <c r="E162" s="79"/>
      <c r="F162" s="58">
        <f>G154+G151+G150+G119</f>
        <v>74886.137599999987</v>
      </c>
      <c r="G162" s="79"/>
      <c r="H162" s="32"/>
      <c r="I162" s="118"/>
      <c r="J162" s="119"/>
      <c r="K162" s="119"/>
      <c r="L162" s="119"/>
    </row>
    <row r="163" spans="1:19" s="81" customFormat="1">
      <c r="A163" s="76" t="s">
        <v>205</v>
      </c>
      <c r="B163" s="77"/>
      <c r="C163" s="78" t="s">
        <v>212</v>
      </c>
      <c r="D163" s="79" t="s">
        <v>223</v>
      </c>
      <c r="E163" s="79"/>
      <c r="F163" s="79"/>
      <c r="G163" s="79"/>
      <c r="H163" s="32"/>
      <c r="I163" s="118"/>
      <c r="J163" s="119"/>
      <c r="K163" s="119"/>
      <c r="L163" s="119"/>
    </row>
    <row r="165" spans="1:19" s="25" customFormat="1" ht="15.75">
      <c r="A165" s="74" t="s">
        <v>144</v>
      </c>
      <c r="B165" s="5"/>
      <c r="C165" s="5"/>
      <c r="D165" s="16"/>
      <c r="E165" s="16"/>
      <c r="F165" s="16"/>
      <c r="G165" s="16"/>
      <c r="H165" s="24"/>
      <c r="I165" s="27"/>
      <c r="J165" s="3"/>
      <c r="K165" s="4"/>
      <c r="L165" s="4"/>
      <c r="M165" s="4"/>
      <c r="N165" s="4"/>
      <c r="O165" s="4"/>
      <c r="P165" s="4"/>
      <c r="Q165" s="4"/>
      <c r="R165" s="4"/>
      <c r="S165" s="4"/>
    </row>
    <row r="166" spans="1:19">
      <c r="H166" s="24"/>
      <c r="J166" s="3"/>
    </row>
    <row r="167" spans="1:19">
      <c r="A167" s="6" t="s">
        <v>0</v>
      </c>
      <c r="B167" s="7" t="s">
        <v>1</v>
      </c>
      <c r="C167" s="8" t="s">
        <v>2</v>
      </c>
      <c r="D167" s="17" t="s">
        <v>3</v>
      </c>
      <c r="E167" s="17"/>
      <c r="F167" s="18" t="s">
        <v>4</v>
      </c>
      <c r="G167" s="17" t="s">
        <v>5</v>
      </c>
      <c r="H167" s="26" t="s">
        <v>6</v>
      </c>
      <c r="I167" s="109" t="s">
        <v>7</v>
      </c>
      <c r="J167" s="110"/>
      <c r="K167" s="9"/>
      <c r="L167" s="9"/>
      <c r="M167" s="9"/>
      <c r="N167" s="9"/>
      <c r="O167" s="9"/>
      <c r="P167" s="9"/>
      <c r="Q167" s="9"/>
      <c r="R167" s="9"/>
      <c r="S167" s="9"/>
    </row>
    <row r="168" spans="1:19" s="13" customFormat="1">
      <c r="A168" s="10"/>
      <c r="B168" s="11"/>
      <c r="C168" s="12"/>
      <c r="D168" s="19"/>
      <c r="E168" s="19"/>
      <c r="F168" s="19"/>
      <c r="G168" s="19"/>
      <c r="H168" s="21"/>
      <c r="I168" s="28"/>
      <c r="J168" s="12"/>
    </row>
    <row r="170" spans="1:19">
      <c r="A170" s="69" t="s">
        <v>141</v>
      </c>
      <c r="B170" s="67" t="s">
        <v>142</v>
      </c>
      <c r="C170" s="68" t="s">
        <v>143</v>
      </c>
      <c r="D170" s="16">
        <v>884</v>
      </c>
      <c r="G170" s="16">
        <f t="shared" ref="G170:G176" si="72">D170</f>
        <v>884</v>
      </c>
      <c r="H170" s="43" t="s">
        <v>206</v>
      </c>
    </row>
    <row r="171" spans="1:19">
      <c r="A171" s="69" t="s">
        <v>141</v>
      </c>
      <c r="B171" s="67" t="s">
        <v>146</v>
      </c>
      <c r="C171" s="31" t="s">
        <v>145</v>
      </c>
      <c r="D171" s="16">
        <v>480</v>
      </c>
      <c r="G171" s="16">
        <f t="shared" si="72"/>
        <v>480</v>
      </c>
      <c r="H171" s="43"/>
    </row>
    <row r="172" spans="1:19">
      <c r="A172" s="69" t="s">
        <v>141</v>
      </c>
      <c r="B172" s="67" t="s">
        <v>147</v>
      </c>
      <c r="C172" s="31" t="s">
        <v>145</v>
      </c>
      <c r="D172" s="16">
        <v>277.88</v>
      </c>
      <c r="G172" s="16">
        <f t="shared" si="72"/>
        <v>277.88</v>
      </c>
      <c r="H172" s="43"/>
    </row>
    <row r="173" spans="1:19">
      <c r="A173" s="69" t="s">
        <v>141</v>
      </c>
      <c r="B173" s="67" t="s">
        <v>149</v>
      </c>
      <c r="C173" s="68" t="s">
        <v>148</v>
      </c>
      <c r="D173" s="16">
        <v>2822.4</v>
      </c>
      <c r="G173" s="16">
        <f t="shared" si="72"/>
        <v>2822.4</v>
      </c>
      <c r="H173" s="43"/>
    </row>
    <row r="174" spans="1:19">
      <c r="A174" s="69" t="s">
        <v>141</v>
      </c>
      <c r="B174" s="67" t="s">
        <v>150</v>
      </c>
      <c r="C174" s="3" t="s">
        <v>89</v>
      </c>
      <c r="D174" s="16">
        <v>2749.6</v>
      </c>
      <c r="G174" s="16">
        <f t="shared" si="72"/>
        <v>2749.6</v>
      </c>
      <c r="H174" s="43" t="s">
        <v>219</v>
      </c>
    </row>
    <row r="175" spans="1:19">
      <c r="A175" s="69" t="s">
        <v>141</v>
      </c>
      <c r="B175" s="67" t="s">
        <v>151</v>
      </c>
      <c r="C175" s="3" t="s">
        <v>89</v>
      </c>
      <c r="D175" s="16">
        <v>197.6</v>
      </c>
      <c r="G175" s="16">
        <f t="shared" si="72"/>
        <v>197.6</v>
      </c>
      <c r="H175" s="43" t="s">
        <v>219</v>
      </c>
    </row>
    <row r="176" spans="1:19">
      <c r="A176" s="69" t="s">
        <v>141</v>
      </c>
      <c r="B176" s="67" t="s">
        <v>152</v>
      </c>
      <c r="C176" s="3" t="s">
        <v>89</v>
      </c>
      <c r="D176" s="16">
        <v>675</v>
      </c>
      <c r="G176" s="16">
        <f t="shared" si="72"/>
        <v>675</v>
      </c>
      <c r="H176" s="43" t="s">
        <v>219</v>
      </c>
      <c r="I176" s="16">
        <f>G176+G175+G174+G202</f>
        <v>3942.2</v>
      </c>
    </row>
    <row r="177" spans="1:12" ht="15.95" customHeight="1">
      <c r="A177" s="69" t="s">
        <v>141</v>
      </c>
      <c r="B177" s="67" t="s">
        <v>153</v>
      </c>
      <c r="C177" s="3" t="s">
        <v>12</v>
      </c>
      <c r="D177" s="16">
        <v>1880.76</v>
      </c>
      <c r="F177" s="16">
        <f t="shared" ref="F177" si="73">D177*22%</f>
        <v>413.7672</v>
      </c>
      <c r="G177" s="16">
        <f t="shared" ref="G177" si="74">D177+F177</f>
        <v>2294.5272</v>
      </c>
      <c r="H177" s="43" t="s">
        <v>210</v>
      </c>
      <c r="I177" s="111"/>
      <c r="J177" s="32"/>
    </row>
    <row r="178" spans="1:12" ht="15.95" customHeight="1">
      <c r="A178" s="69" t="s">
        <v>141</v>
      </c>
      <c r="B178" s="67" t="s">
        <v>154</v>
      </c>
      <c r="C178" s="3" t="s">
        <v>12</v>
      </c>
      <c r="D178" s="16">
        <v>1316.28</v>
      </c>
      <c r="F178" s="16">
        <f t="shared" ref="F178" si="75">D178*22%</f>
        <v>289.58159999999998</v>
      </c>
      <c r="G178" s="16">
        <f t="shared" ref="G178" si="76">D178+F178</f>
        <v>1605.8616</v>
      </c>
      <c r="H178" s="43" t="s">
        <v>210</v>
      </c>
      <c r="I178" s="111"/>
      <c r="J178" s="32"/>
    </row>
    <row r="179" spans="1:12" ht="15" customHeight="1">
      <c r="A179" s="69" t="s">
        <v>141</v>
      </c>
      <c r="B179" s="67" t="s">
        <v>155</v>
      </c>
      <c r="C179" s="3" t="s">
        <v>10</v>
      </c>
      <c r="D179" s="16">
        <v>2446.16</v>
      </c>
      <c r="F179" s="16">
        <f>D179*22%</f>
        <v>538.15519999999992</v>
      </c>
      <c r="G179" s="16">
        <f>D179+F179</f>
        <v>2984.3152</v>
      </c>
      <c r="H179" s="43" t="s">
        <v>210</v>
      </c>
      <c r="I179" s="42"/>
      <c r="J179" s="32"/>
    </row>
    <row r="180" spans="1:12" ht="15" customHeight="1">
      <c r="A180" s="69" t="s">
        <v>141</v>
      </c>
      <c r="B180" s="67" t="s">
        <v>156</v>
      </c>
      <c r="C180" s="3" t="s">
        <v>10</v>
      </c>
      <c r="D180" s="16">
        <v>1506</v>
      </c>
      <c r="F180" s="16">
        <f>D180*22%</f>
        <v>331.32</v>
      </c>
      <c r="G180" s="16">
        <f>D180+F180</f>
        <v>1837.32</v>
      </c>
      <c r="H180" s="43" t="s">
        <v>210</v>
      </c>
      <c r="I180" s="42"/>
      <c r="J180" s="32"/>
    </row>
    <row r="181" spans="1:12" ht="15" customHeight="1">
      <c r="A181" s="69" t="s">
        <v>162</v>
      </c>
      <c r="B181" s="67" t="s">
        <v>157</v>
      </c>
      <c r="C181" s="68" t="s">
        <v>158</v>
      </c>
      <c r="D181" s="16">
        <v>22000</v>
      </c>
      <c r="F181" s="16">
        <f>D181*22%</f>
        <v>4840</v>
      </c>
      <c r="G181" s="16">
        <f>D181+F181</f>
        <v>26840</v>
      </c>
      <c r="H181" s="43" t="s">
        <v>210</v>
      </c>
      <c r="I181" s="42"/>
      <c r="J181" s="32"/>
    </row>
    <row r="182" spans="1:12" ht="15" customHeight="1">
      <c r="A182" s="69" t="s">
        <v>162</v>
      </c>
      <c r="B182" s="67" t="s">
        <v>159</v>
      </c>
      <c r="C182" s="68" t="s">
        <v>160</v>
      </c>
      <c r="D182" s="16">
        <v>4200</v>
      </c>
      <c r="F182" s="16">
        <f>D182*22%</f>
        <v>924</v>
      </c>
      <c r="G182" s="16">
        <f>D182+F182</f>
        <v>5124</v>
      </c>
      <c r="H182" s="43" t="s">
        <v>210</v>
      </c>
      <c r="I182" s="42"/>
      <c r="J182" s="32"/>
    </row>
    <row r="183" spans="1:12" ht="15.95" customHeight="1">
      <c r="A183" s="69" t="s">
        <v>162</v>
      </c>
      <c r="B183" s="67" t="s">
        <v>161</v>
      </c>
      <c r="C183" s="3" t="s">
        <v>96</v>
      </c>
      <c r="D183" s="16">
        <v>525</v>
      </c>
      <c r="F183" s="16">
        <f t="shared" ref="F183" si="77">D183*22%</f>
        <v>115.5</v>
      </c>
      <c r="G183" s="16">
        <f t="shared" ref="G183" si="78">D183+F183</f>
        <v>640.5</v>
      </c>
      <c r="H183" s="43" t="s">
        <v>214</v>
      </c>
      <c r="I183" s="111"/>
      <c r="J183" s="32"/>
    </row>
    <row r="184" spans="1:12" ht="15" customHeight="1">
      <c r="A184" s="69" t="s">
        <v>162</v>
      </c>
      <c r="B184" s="67" t="s">
        <v>164</v>
      </c>
      <c r="C184" s="68" t="s">
        <v>163</v>
      </c>
      <c r="D184" s="16">
        <v>12794.88</v>
      </c>
      <c r="F184" s="16">
        <f>D184*22%</f>
        <v>2814.8735999999999</v>
      </c>
      <c r="G184" s="16">
        <f>D184+F184</f>
        <v>15609.7536</v>
      </c>
      <c r="H184" s="43" t="s">
        <v>210</v>
      </c>
      <c r="I184" s="42"/>
      <c r="J184" s="32"/>
    </row>
    <row r="185" spans="1:12" ht="15" customHeight="1">
      <c r="A185" s="69" t="s">
        <v>162</v>
      </c>
      <c r="B185" s="67" t="s">
        <v>165</v>
      </c>
      <c r="C185" s="68" t="s">
        <v>166</v>
      </c>
      <c r="D185" s="16">
        <v>6492</v>
      </c>
      <c r="F185" s="16">
        <f>D185*22%</f>
        <v>1428.24</v>
      </c>
      <c r="G185" s="16">
        <f>D185+F185</f>
        <v>7920.24</v>
      </c>
      <c r="H185" s="43" t="s">
        <v>210</v>
      </c>
      <c r="I185" s="42"/>
      <c r="J185" s="32"/>
    </row>
    <row r="187" spans="1:12" s="13" customFormat="1">
      <c r="A187" s="10"/>
      <c r="B187" s="11"/>
      <c r="C187" s="12"/>
      <c r="D187" s="19"/>
      <c r="E187" s="19"/>
      <c r="F187" s="19"/>
      <c r="G187" s="19"/>
      <c r="H187" s="21"/>
      <c r="I187" s="28"/>
      <c r="J187" s="12"/>
    </row>
    <row r="189" spans="1:12">
      <c r="A189" s="14" t="s">
        <v>8</v>
      </c>
      <c r="D189" s="16">
        <f>SUM(D170:D188)</f>
        <v>61247.56</v>
      </c>
      <c r="F189" s="16">
        <f>SUM(F177:F188)</f>
        <v>11695.437599999999</v>
      </c>
      <c r="G189" s="16">
        <f>SUM(G171:G185)</f>
        <v>72058.997600000002</v>
      </c>
      <c r="H189" s="22"/>
      <c r="I189" s="32"/>
      <c r="J189" s="23"/>
    </row>
    <row r="190" spans="1:12" s="13" customFormat="1">
      <c r="A190" s="15"/>
      <c r="B190" s="11"/>
      <c r="C190" s="12"/>
      <c r="D190" s="19"/>
      <c r="E190" s="19"/>
      <c r="F190" s="19"/>
      <c r="G190" s="19"/>
      <c r="H190" s="21"/>
      <c r="I190" s="113"/>
    </row>
    <row r="192" spans="1:12" s="81" customFormat="1">
      <c r="A192" s="76" t="s">
        <v>205</v>
      </c>
      <c r="B192" s="77"/>
      <c r="C192" s="78" t="s">
        <v>207</v>
      </c>
      <c r="D192" s="79">
        <f>G170</f>
        <v>884</v>
      </c>
      <c r="E192" s="79"/>
      <c r="F192" s="79"/>
      <c r="G192" s="79"/>
      <c r="H192" s="32"/>
      <c r="I192" s="118"/>
      <c r="J192" s="119"/>
      <c r="K192" s="119"/>
      <c r="L192" s="119"/>
    </row>
    <row r="193" spans="1:19" s="81" customFormat="1">
      <c r="A193" s="76" t="s">
        <v>213</v>
      </c>
      <c r="B193" s="77"/>
      <c r="C193" s="78" t="s">
        <v>228</v>
      </c>
      <c r="D193" s="79">
        <v>640.5</v>
      </c>
      <c r="E193" s="79"/>
      <c r="F193" s="79"/>
      <c r="G193" s="79"/>
      <c r="H193" s="32"/>
      <c r="I193" s="118"/>
      <c r="J193" s="119"/>
      <c r="K193" s="119"/>
      <c r="L193" s="119"/>
    </row>
    <row r="194" spans="1:19" s="81" customFormat="1">
      <c r="A194" s="76" t="s">
        <v>218</v>
      </c>
      <c r="B194" s="77"/>
      <c r="C194" s="78" t="s">
        <v>229</v>
      </c>
      <c r="D194" s="79">
        <v>3942.2</v>
      </c>
      <c r="E194" s="79"/>
      <c r="F194" s="79">
        <f>G174+G175+G176+G202</f>
        <v>3942.2</v>
      </c>
      <c r="G194" s="79"/>
      <c r="H194" s="32"/>
      <c r="I194" s="118"/>
      <c r="J194" s="119"/>
      <c r="K194" s="119"/>
      <c r="L194" s="119"/>
    </row>
    <row r="195" spans="1:19" s="81" customFormat="1">
      <c r="A195" s="76"/>
      <c r="B195" s="77"/>
      <c r="C195" s="78"/>
      <c r="D195" s="79"/>
      <c r="E195" s="79"/>
      <c r="F195" s="79"/>
      <c r="G195" s="79"/>
      <c r="H195" s="32"/>
      <c r="I195" s="118"/>
      <c r="J195" s="119"/>
      <c r="K195" s="119"/>
      <c r="L195" s="119"/>
    </row>
    <row r="196" spans="1:19" s="25" customFormat="1" ht="15.75">
      <c r="A196" s="5" t="s">
        <v>177</v>
      </c>
      <c r="B196" s="5"/>
      <c r="C196" s="5"/>
      <c r="D196" s="16"/>
      <c r="E196" s="16"/>
      <c r="F196" s="16"/>
      <c r="G196" s="16"/>
      <c r="H196" s="24"/>
      <c r="I196" s="27"/>
      <c r="J196" s="3"/>
      <c r="K196" s="4"/>
      <c r="L196" s="4"/>
      <c r="M196" s="4"/>
      <c r="N196" s="4"/>
      <c r="O196" s="4"/>
      <c r="P196" s="4"/>
      <c r="Q196" s="4"/>
      <c r="R196" s="4"/>
      <c r="S196" s="4"/>
    </row>
    <row r="197" spans="1:19">
      <c r="H197" s="24"/>
      <c r="J197" s="3"/>
    </row>
    <row r="198" spans="1:19">
      <c r="A198" s="6" t="s">
        <v>0</v>
      </c>
      <c r="B198" s="7" t="s">
        <v>1</v>
      </c>
      <c r="C198" s="8" t="s">
        <v>2</v>
      </c>
      <c r="D198" s="17" t="s">
        <v>3</v>
      </c>
      <c r="E198" s="17"/>
      <c r="F198" s="18" t="s">
        <v>4</v>
      </c>
      <c r="G198" s="17" t="s">
        <v>5</v>
      </c>
      <c r="H198" s="26" t="s">
        <v>6</v>
      </c>
      <c r="I198" s="109" t="s">
        <v>7</v>
      </c>
      <c r="J198" s="110"/>
      <c r="K198" s="9"/>
      <c r="L198" s="9"/>
      <c r="M198" s="9"/>
      <c r="N198" s="9"/>
      <c r="O198" s="9"/>
      <c r="P198" s="9"/>
      <c r="Q198" s="9"/>
      <c r="R198" s="9"/>
      <c r="S198" s="9"/>
    </row>
    <row r="199" spans="1:19" s="13" customFormat="1">
      <c r="A199" s="10"/>
      <c r="B199" s="11"/>
      <c r="C199" s="12"/>
      <c r="D199" s="19"/>
      <c r="E199" s="19"/>
      <c r="F199" s="19"/>
      <c r="G199" s="19"/>
      <c r="H199" s="21"/>
      <c r="I199" s="28"/>
      <c r="J199" s="12"/>
    </row>
    <row r="201" spans="1:19">
      <c r="A201" s="1" t="s">
        <v>178</v>
      </c>
      <c r="B201" s="2" t="s">
        <v>179</v>
      </c>
      <c r="C201" s="31" t="s">
        <v>145</v>
      </c>
      <c r="D201" s="16">
        <v>4846.97</v>
      </c>
      <c r="G201" s="16">
        <f t="shared" ref="G201:G203" si="79">D201</f>
        <v>4846.97</v>
      </c>
      <c r="H201" s="43"/>
    </row>
    <row r="202" spans="1:19">
      <c r="A202" s="1" t="s">
        <v>178</v>
      </c>
      <c r="B202" s="2" t="s">
        <v>180</v>
      </c>
      <c r="C202" s="3" t="s">
        <v>89</v>
      </c>
      <c r="D202" s="16">
        <v>320</v>
      </c>
      <c r="G202" s="16">
        <f t="shared" si="79"/>
        <v>320</v>
      </c>
      <c r="H202" s="43" t="s">
        <v>219</v>
      </c>
    </row>
    <row r="203" spans="1:19">
      <c r="A203" s="1" t="s">
        <v>178</v>
      </c>
      <c r="B203" s="2" t="s">
        <v>181</v>
      </c>
      <c r="C203" s="3" t="s">
        <v>182</v>
      </c>
      <c r="D203" s="16">
        <v>10000</v>
      </c>
      <c r="G203" s="16">
        <f t="shared" si="79"/>
        <v>10000</v>
      </c>
      <c r="H203" s="43" t="s">
        <v>216</v>
      </c>
    </row>
    <row r="204" spans="1:19">
      <c r="A204" s="1" t="s">
        <v>178</v>
      </c>
      <c r="B204" s="2" t="s">
        <v>183</v>
      </c>
      <c r="C204" s="3" t="s">
        <v>184</v>
      </c>
      <c r="D204" s="16">
        <v>25000</v>
      </c>
      <c r="F204" s="16">
        <f t="shared" ref="F204:F209" si="80">D204*22%</f>
        <v>5500</v>
      </c>
      <c r="G204" s="16">
        <f>F204+D204</f>
        <v>30500</v>
      </c>
      <c r="H204" s="43" t="s">
        <v>210</v>
      </c>
    </row>
    <row r="205" spans="1:19">
      <c r="A205" s="1" t="s">
        <v>185</v>
      </c>
      <c r="B205" s="2" t="s">
        <v>211</v>
      </c>
      <c r="C205" s="3" t="s">
        <v>187</v>
      </c>
      <c r="D205" s="16">
        <v>19850</v>
      </c>
      <c r="F205" s="16">
        <f t="shared" si="80"/>
        <v>4367</v>
      </c>
      <c r="G205" s="16">
        <f>D205+F205</f>
        <v>24217</v>
      </c>
      <c r="H205" s="43" t="s">
        <v>210</v>
      </c>
    </row>
    <row r="206" spans="1:19" s="52" customFormat="1">
      <c r="A206" s="49" t="s">
        <v>185</v>
      </c>
      <c r="B206" s="50" t="s">
        <v>186</v>
      </c>
      <c r="C206" s="88" t="s">
        <v>188</v>
      </c>
      <c r="D206" s="48">
        <v>2257.52</v>
      </c>
      <c r="E206" s="48"/>
      <c r="F206" s="48">
        <f t="shared" si="80"/>
        <v>496.65440000000001</v>
      </c>
      <c r="G206" s="48">
        <f>D206+F206</f>
        <v>2754.1743999999999</v>
      </c>
      <c r="H206" s="51"/>
      <c r="I206" s="33"/>
      <c r="J206" s="34"/>
      <c r="K206" s="34"/>
      <c r="L206" s="34"/>
    </row>
    <row r="207" spans="1:19">
      <c r="A207" s="1" t="s">
        <v>185</v>
      </c>
      <c r="B207" s="2" t="s">
        <v>189</v>
      </c>
      <c r="C207" s="3" t="s">
        <v>190</v>
      </c>
      <c r="D207" s="16">
        <v>59589</v>
      </c>
      <c r="F207" s="16">
        <f t="shared" si="80"/>
        <v>13109.58</v>
      </c>
      <c r="G207" s="16">
        <f>D207+F207</f>
        <v>72698.58</v>
      </c>
      <c r="H207" s="43" t="s">
        <v>226</v>
      </c>
    </row>
    <row r="208" spans="1:19">
      <c r="A208" s="1" t="s">
        <v>185</v>
      </c>
      <c r="B208" s="2" t="s">
        <v>191</v>
      </c>
      <c r="C208" s="3" t="s">
        <v>192</v>
      </c>
      <c r="D208" s="16">
        <v>16772.07</v>
      </c>
      <c r="F208" s="16">
        <f t="shared" si="80"/>
        <v>3689.8553999999999</v>
      </c>
      <c r="G208" s="16">
        <f>D208+F208</f>
        <v>20461.9254</v>
      </c>
      <c r="H208" s="43" t="s">
        <v>210</v>
      </c>
    </row>
    <row r="209" spans="1:12">
      <c r="A209" s="1" t="s">
        <v>185</v>
      </c>
      <c r="B209" s="2" t="s">
        <v>193</v>
      </c>
      <c r="C209" s="3" t="s">
        <v>194</v>
      </c>
      <c r="D209" s="16">
        <v>2747.08</v>
      </c>
      <c r="F209" s="16">
        <f t="shared" si="80"/>
        <v>604.35759999999993</v>
      </c>
      <c r="G209" s="16">
        <v>3672.88</v>
      </c>
      <c r="H209" s="43" t="s">
        <v>210</v>
      </c>
    </row>
    <row r="210" spans="1:12" ht="15.95" customHeight="1">
      <c r="A210" s="1" t="s">
        <v>15</v>
      </c>
      <c r="B210" s="2" t="s">
        <v>195</v>
      </c>
      <c r="C210" s="3" t="s">
        <v>196</v>
      </c>
      <c r="D210" s="16">
        <v>5009.8</v>
      </c>
      <c r="F210" s="16">
        <f t="shared" ref="F210:F216" si="81">D210*22%</f>
        <v>1102.1559999999999</v>
      </c>
      <c r="G210" s="16">
        <f t="shared" ref="G210:G216" si="82">D210+F210</f>
        <v>6111.9560000000001</v>
      </c>
      <c r="H210" s="43" t="s">
        <v>210</v>
      </c>
      <c r="I210" s="111"/>
      <c r="J210" s="32"/>
    </row>
    <row r="211" spans="1:12" ht="15.95" customHeight="1">
      <c r="A211" s="1" t="s">
        <v>15</v>
      </c>
      <c r="B211" s="2" t="s">
        <v>197</v>
      </c>
      <c r="C211" s="3" t="s">
        <v>196</v>
      </c>
      <c r="D211" s="16">
        <v>1128.96</v>
      </c>
      <c r="F211" s="16">
        <f t="shared" si="81"/>
        <v>248.37120000000002</v>
      </c>
      <c r="G211" s="16">
        <f t="shared" si="82"/>
        <v>1377.3312000000001</v>
      </c>
      <c r="H211" s="43" t="s">
        <v>210</v>
      </c>
      <c r="I211" s="111"/>
      <c r="J211" s="32"/>
    </row>
    <row r="212" spans="1:12" ht="15.95" customHeight="1">
      <c r="A212" s="1" t="s">
        <v>15</v>
      </c>
      <c r="B212" s="2" t="s">
        <v>198</v>
      </c>
      <c r="C212" s="3" t="s">
        <v>196</v>
      </c>
      <c r="D212" s="16">
        <v>2934.84</v>
      </c>
      <c r="F212" s="16">
        <f t="shared" si="81"/>
        <v>645.66480000000001</v>
      </c>
      <c r="G212" s="16">
        <f t="shared" si="82"/>
        <v>3580.5048000000002</v>
      </c>
      <c r="H212" s="43" t="s">
        <v>210</v>
      </c>
      <c r="I212" s="111"/>
      <c r="J212" s="32"/>
    </row>
    <row r="213" spans="1:12" ht="15.95" customHeight="1">
      <c r="A213" s="1" t="s">
        <v>15</v>
      </c>
      <c r="B213" s="2" t="s">
        <v>199</v>
      </c>
      <c r="C213" s="3" t="s">
        <v>200</v>
      </c>
      <c r="D213" s="16">
        <v>1559.88</v>
      </c>
      <c r="F213" s="16">
        <f t="shared" si="81"/>
        <v>343.17360000000002</v>
      </c>
      <c r="G213" s="16">
        <f t="shared" si="82"/>
        <v>1903.0536000000002</v>
      </c>
      <c r="H213" s="43" t="s">
        <v>210</v>
      </c>
      <c r="I213" s="111"/>
      <c r="J213" s="32"/>
    </row>
    <row r="214" spans="1:12" ht="15.95" customHeight="1">
      <c r="A214" s="1" t="s">
        <v>15</v>
      </c>
      <c r="B214" s="2" t="s">
        <v>201</v>
      </c>
      <c r="C214" s="3" t="s">
        <v>200</v>
      </c>
      <c r="D214" s="16">
        <v>6371.4</v>
      </c>
      <c r="F214" s="16">
        <f t="shared" si="81"/>
        <v>1401.7079999999999</v>
      </c>
      <c r="G214" s="16">
        <f t="shared" si="82"/>
        <v>7773.1079999999993</v>
      </c>
      <c r="H214" s="43" t="s">
        <v>210</v>
      </c>
      <c r="I214" s="111"/>
      <c r="J214" s="32"/>
    </row>
    <row r="215" spans="1:12" ht="15.95" customHeight="1">
      <c r="A215" s="1" t="s">
        <v>15</v>
      </c>
      <c r="B215" s="2" t="s">
        <v>202</v>
      </c>
      <c r="C215" s="3" t="s">
        <v>200</v>
      </c>
      <c r="D215" s="16">
        <v>519.96</v>
      </c>
      <c r="F215" s="16">
        <f t="shared" si="81"/>
        <v>114.39120000000001</v>
      </c>
      <c r="G215" s="16">
        <f t="shared" si="82"/>
        <v>634.35120000000006</v>
      </c>
      <c r="H215" s="43" t="s">
        <v>210</v>
      </c>
      <c r="I215" s="111"/>
      <c r="J215" s="32"/>
    </row>
    <row r="216" spans="1:12" ht="15.95" customHeight="1">
      <c r="A216" s="1" t="s">
        <v>15</v>
      </c>
      <c r="B216" s="2" t="s">
        <v>203</v>
      </c>
      <c r="C216" s="3" t="s">
        <v>200</v>
      </c>
      <c r="D216" s="16">
        <v>6559.56</v>
      </c>
      <c r="F216" s="16">
        <f t="shared" si="81"/>
        <v>1443.1032</v>
      </c>
      <c r="G216" s="16">
        <f t="shared" si="82"/>
        <v>8002.6632000000009</v>
      </c>
      <c r="H216" s="43" t="s">
        <v>210</v>
      </c>
      <c r="I216" s="111">
        <f>G207</f>
        <v>72698.58</v>
      </c>
      <c r="J216" s="32"/>
    </row>
    <row r="217" spans="1:12" s="13" customFormat="1">
      <c r="A217" s="10"/>
      <c r="B217" s="11"/>
      <c r="C217" s="12"/>
      <c r="D217" s="19"/>
      <c r="E217" s="19"/>
      <c r="F217" s="19"/>
      <c r="G217" s="19"/>
      <c r="H217" s="21"/>
      <c r="I217" s="28"/>
      <c r="J217" s="12"/>
    </row>
    <row r="219" spans="1:12">
      <c r="A219" s="14" t="s">
        <v>8</v>
      </c>
      <c r="D219" s="16">
        <f>SUM(D182:D218)</f>
        <v>256193.17999999993</v>
      </c>
      <c r="F219" s="16">
        <f>SUM(F189:F218)</f>
        <v>48703.652999999998</v>
      </c>
      <c r="G219" s="16">
        <f>SUM(G201:G218)</f>
        <v>198854.49780000004</v>
      </c>
      <c r="H219" s="22"/>
      <c r="I219" s="32"/>
      <c r="J219" s="23"/>
    </row>
    <row r="220" spans="1:12" s="13" customFormat="1">
      <c r="A220" s="15"/>
      <c r="B220" s="11"/>
      <c r="C220" s="12"/>
      <c r="D220" s="19"/>
      <c r="E220" s="19"/>
      <c r="F220" s="19"/>
      <c r="G220" s="19"/>
      <c r="H220" s="21"/>
      <c r="I220" s="113"/>
    </row>
    <row r="222" spans="1:12" s="81" customFormat="1" ht="39.950000000000003" customHeight="1">
      <c r="A222" s="76" t="s">
        <v>209</v>
      </c>
      <c r="B222" s="77"/>
      <c r="C222" s="78" t="s">
        <v>227</v>
      </c>
      <c r="D222" s="79">
        <v>172450.79</v>
      </c>
      <c r="E222" s="79"/>
      <c r="F222" s="79"/>
      <c r="G222" s="79">
        <f>G208+G209+G210+G211+G212+G213+G214+G215+G216+G205+G204+G185+G184+G182+G181+G180+G179+G178+G177</f>
        <v>172450.79100000006</v>
      </c>
      <c r="H222" s="32"/>
      <c r="I222" s="118"/>
      <c r="J222" s="119"/>
      <c r="K222" s="119"/>
      <c r="L222" s="119"/>
    </row>
    <row r="223" spans="1:12" s="81" customFormat="1">
      <c r="A223" s="76" t="s">
        <v>224</v>
      </c>
      <c r="B223" s="77"/>
      <c r="C223" s="78" t="s">
        <v>225</v>
      </c>
      <c r="D223" s="79">
        <v>72698.58</v>
      </c>
      <c r="E223" s="79"/>
      <c r="F223" s="79"/>
      <c r="G223" s="79"/>
      <c r="H223" s="32"/>
      <c r="I223" s="118"/>
      <c r="J223" s="119"/>
      <c r="K223" s="119"/>
      <c r="L223" s="119"/>
    </row>
    <row r="224" spans="1:12" s="81" customFormat="1">
      <c r="A224" s="76" t="s">
        <v>215</v>
      </c>
      <c r="B224" s="77"/>
      <c r="C224" s="78" t="s">
        <v>217</v>
      </c>
      <c r="D224" s="79">
        <v>10000</v>
      </c>
      <c r="E224" s="79"/>
      <c r="F224" s="79"/>
      <c r="G224" s="79"/>
      <c r="H224" s="32"/>
      <c r="I224" s="118"/>
      <c r="J224" s="119"/>
      <c r="K224" s="119"/>
      <c r="L224" s="119"/>
    </row>
    <row r="229" spans="1:19" s="25" customFormat="1" ht="15.75">
      <c r="A229" s="5" t="s">
        <v>230</v>
      </c>
      <c r="B229" s="5"/>
      <c r="C229" s="5"/>
      <c r="D229" s="16"/>
      <c r="E229" s="16"/>
      <c r="F229" s="16"/>
      <c r="G229" s="16"/>
      <c r="H229" s="24"/>
      <c r="I229" s="27"/>
      <c r="J229" s="3"/>
      <c r="K229" s="4"/>
      <c r="L229" s="4"/>
      <c r="M229" s="4"/>
      <c r="N229" s="4"/>
      <c r="O229" s="4"/>
      <c r="P229" s="4"/>
      <c r="Q229" s="4"/>
      <c r="R229" s="4"/>
      <c r="S229" s="4"/>
    </row>
    <row r="230" spans="1:19">
      <c r="H230" s="24"/>
      <c r="J230" s="3"/>
    </row>
    <row r="231" spans="1:19">
      <c r="A231" s="6" t="s">
        <v>0</v>
      </c>
      <c r="B231" s="7" t="s">
        <v>1</v>
      </c>
      <c r="C231" s="8" t="s">
        <v>2</v>
      </c>
      <c r="D231" s="17" t="s">
        <v>3</v>
      </c>
      <c r="E231" s="17"/>
      <c r="F231" s="18" t="s">
        <v>4</v>
      </c>
      <c r="G231" s="17" t="s">
        <v>5</v>
      </c>
      <c r="H231" s="26" t="s">
        <v>6</v>
      </c>
      <c r="I231" s="109" t="s">
        <v>7</v>
      </c>
      <c r="J231" s="110"/>
      <c r="K231" s="9"/>
      <c r="L231" s="9"/>
      <c r="M231" s="9"/>
      <c r="N231" s="9"/>
      <c r="O231" s="9"/>
      <c r="P231" s="9"/>
      <c r="Q231" s="9"/>
      <c r="R231" s="9"/>
      <c r="S231" s="9"/>
    </row>
    <row r="232" spans="1:19" s="13" customFormat="1">
      <c r="A232" s="10"/>
      <c r="B232" s="11"/>
      <c r="C232" s="12"/>
      <c r="D232" s="19"/>
      <c r="E232" s="19"/>
      <c r="F232" s="19"/>
      <c r="G232" s="19"/>
      <c r="H232" s="21"/>
      <c r="I232" s="28"/>
      <c r="J232" s="12"/>
    </row>
    <row r="234" spans="1:19" ht="15.95" customHeight="1">
      <c r="H234" s="43"/>
      <c r="I234" s="111"/>
      <c r="J234" s="32"/>
    </row>
    <row r="236" spans="1:19" s="13" customFormat="1">
      <c r="A236" s="10"/>
      <c r="B236" s="11"/>
      <c r="C236" s="12"/>
      <c r="D236" s="19"/>
      <c r="E236" s="19"/>
      <c r="F236" s="19"/>
      <c r="G236" s="19"/>
      <c r="H236" s="21"/>
      <c r="I236" s="28"/>
      <c r="J236" s="12"/>
    </row>
    <row r="238" spans="1:19">
      <c r="A238" s="14" t="s">
        <v>8</v>
      </c>
      <c r="D238" s="16">
        <f>SUM(D201:D237)</f>
        <v>676809.58999999985</v>
      </c>
      <c r="F238" s="16">
        <f>SUM(F208:F237)</f>
        <v>58296.433999999994</v>
      </c>
      <c r="G238" s="16">
        <f>SUM(G220:G237)</f>
        <v>172450.79100000006</v>
      </c>
      <c r="H238" s="22"/>
      <c r="I238" s="32"/>
      <c r="J238" s="23"/>
    </row>
    <row r="239" spans="1:19" s="13" customFormat="1">
      <c r="A239" s="15"/>
      <c r="B239" s="11"/>
      <c r="C239" s="12"/>
      <c r="D239" s="19"/>
      <c r="E239" s="19"/>
      <c r="F239" s="19"/>
      <c r="G239" s="19"/>
      <c r="H239" s="21"/>
      <c r="I239" s="113"/>
    </row>
    <row r="244" spans="1:19" s="25" customFormat="1" ht="15.75">
      <c r="A244" s="5" t="s">
        <v>232</v>
      </c>
      <c r="B244" s="5"/>
      <c r="C244" s="5"/>
      <c r="D244" s="16"/>
      <c r="E244" s="16"/>
      <c r="F244" s="16"/>
      <c r="G244" s="16"/>
      <c r="H244" s="24"/>
      <c r="I244" s="27"/>
      <c r="J244" s="3"/>
      <c r="K244" s="4"/>
      <c r="L244" s="4"/>
      <c r="M244" s="4"/>
      <c r="N244" s="4"/>
      <c r="O244" s="4"/>
      <c r="P244" s="4"/>
      <c r="Q244" s="4"/>
      <c r="R244" s="4"/>
      <c r="S244" s="4"/>
    </row>
    <row r="245" spans="1:19">
      <c r="H245" s="24"/>
      <c r="J245" s="3"/>
    </row>
    <row r="246" spans="1:19">
      <c r="A246" s="6" t="s">
        <v>0</v>
      </c>
      <c r="B246" s="7" t="s">
        <v>1</v>
      </c>
      <c r="C246" s="8" t="s">
        <v>2</v>
      </c>
      <c r="D246" s="17" t="s">
        <v>3</v>
      </c>
      <c r="E246" s="17"/>
      <c r="F246" s="18" t="s">
        <v>4</v>
      </c>
      <c r="G246" s="17" t="s">
        <v>5</v>
      </c>
      <c r="H246" s="26" t="s">
        <v>6</v>
      </c>
      <c r="I246" s="109" t="s">
        <v>7</v>
      </c>
      <c r="J246" s="110"/>
      <c r="K246" s="9"/>
      <c r="L246" s="9"/>
      <c r="M246" s="9"/>
      <c r="N246" s="9"/>
      <c r="O246" s="9"/>
      <c r="P246" s="9"/>
      <c r="Q246" s="9"/>
      <c r="R246" s="9"/>
      <c r="S246" s="9"/>
    </row>
    <row r="247" spans="1:19" s="13" customFormat="1">
      <c r="A247" s="10"/>
      <c r="B247" s="11"/>
      <c r="C247" s="12"/>
      <c r="D247" s="19"/>
      <c r="E247" s="19"/>
      <c r="F247" s="19"/>
      <c r="G247" s="19"/>
      <c r="H247" s="21"/>
      <c r="I247" s="28"/>
      <c r="J247" s="12"/>
    </row>
    <row r="249" spans="1:19" ht="15.95" customHeight="1">
      <c r="A249" s="1" t="s">
        <v>231</v>
      </c>
      <c r="B249" s="2" t="s">
        <v>233</v>
      </c>
      <c r="C249" s="3" t="s">
        <v>235</v>
      </c>
      <c r="D249" s="16">
        <v>4704</v>
      </c>
      <c r="F249" s="16">
        <f t="shared" ref="F249" si="83">D249*22%</f>
        <v>1034.8800000000001</v>
      </c>
      <c r="G249" s="16">
        <f t="shared" ref="G249" si="84">D249+F249</f>
        <v>5738.88</v>
      </c>
      <c r="H249" s="43" t="s">
        <v>303</v>
      </c>
      <c r="I249" s="111"/>
      <c r="J249" s="32"/>
    </row>
    <row r="250" spans="1:19" ht="15.95" customHeight="1">
      <c r="A250" s="1" t="s">
        <v>231</v>
      </c>
      <c r="B250" s="2" t="s">
        <v>234</v>
      </c>
      <c r="C250" s="3" t="s">
        <v>235</v>
      </c>
      <c r="D250" s="16">
        <v>9596.16</v>
      </c>
      <c r="F250" s="16">
        <f t="shared" ref="F250" si="85">D250*22%</f>
        <v>2111.1552000000001</v>
      </c>
      <c r="G250" s="16">
        <f t="shared" ref="G250" si="86">D250+F250</f>
        <v>11707.315200000001</v>
      </c>
      <c r="H250" s="43" t="s">
        <v>303</v>
      </c>
      <c r="I250" s="111"/>
      <c r="J250" s="32"/>
    </row>
    <row r="251" spans="1:19" s="52" customFormat="1" ht="17.100000000000001" customHeight="1">
      <c r="A251" s="1" t="s">
        <v>231</v>
      </c>
      <c r="B251" s="50" t="s">
        <v>237</v>
      </c>
      <c r="C251" s="88" t="s">
        <v>236</v>
      </c>
      <c r="D251" s="48">
        <v>2257.52</v>
      </c>
      <c r="E251" s="48"/>
      <c r="F251" s="48">
        <f>D251*21%</f>
        <v>474.07919999999996</v>
      </c>
      <c r="G251" s="48">
        <f>D251+F251</f>
        <v>2731.5992000000001</v>
      </c>
      <c r="H251" s="51"/>
      <c r="I251" s="33"/>
      <c r="J251" s="34"/>
      <c r="K251" s="34"/>
      <c r="L251" s="34"/>
    </row>
    <row r="252" spans="1:19" s="52" customFormat="1" ht="15.95" customHeight="1">
      <c r="A252" s="1" t="s">
        <v>231</v>
      </c>
      <c r="B252" s="50" t="s">
        <v>238</v>
      </c>
      <c r="C252" s="88" t="s">
        <v>239</v>
      </c>
      <c r="D252" s="48">
        <v>2257.52</v>
      </c>
      <c r="E252" s="48"/>
      <c r="F252" s="48">
        <f>D252*22%</f>
        <v>496.65440000000001</v>
      </c>
      <c r="G252" s="48">
        <f>D252+F252</f>
        <v>2754.1743999999999</v>
      </c>
      <c r="H252" s="43" t="s">
        <v>314</v>
      </c>
      <c r="I252" s="33"/>
      <c r="J252" s="34"/>
      <c r="K252" s="34"/>
      <c r="L252" s="34"/>
    </row>
    <row r="253" spans="1:19" ht="15.95" customHeight="1">
      <c r="A253" s="1" t="s">
        <v>231</v>
      </c>
      <c r="B253" s="2" t="s">
        <v>240</v>
      </c>
      <c r="C253" s="3" t="s">
        <v>241</v>
      </c>
      <c r="D253" s="16">
        <v>5110</v>
      </c>
      <c r="F253" s="16">
        <f t="shared" ref="F253" si="87">D253*22%</f>
        <v>1124.2</v>
      </c>
      <c r="G253" s="16">
        <f t="shared" ref="G253" si="88">D253+F253</f>
        <v>6234.2</v>
      </c>
      <c r="H253" s="43" t="s">
        <v>303</v>
      </c>
      <c r="I253" s="111"/>
      <c r="J253" s="32"/>
    </row>
    <row r="254" spans="1:19" ht="15.95" customHeight="1">
      <c r="A254" s="1" t="s">
        <v>231</v>
      </c>
      <c r="B254" s="2" t="s">
        <v>242</v>
      </c>
      <c r="C254" s="3" t="s">
        <v>241</v>
      </c>
      <c r="D254" s="16">
        <v>9990</v>
      </c>
      <c r="F254" s="16">
        <f t="shared" ref="F254" si="89">D254*22%</f>
        <v>2197.8000000000002</v>
      </c>
      <c r="G254" s="16">
        <f t="shared" ref="G254" si="90">D254+F254</f>
        <v>12187.8</v>
      </c>
      <c r="H254" s="43" t="s">
        <v>303</v>
      </c>
      <c r="I254" s="111"/>
      <c r="J254" s="32"/>
    </row>
    <row r="255" spans="1:19" ht="15.95" customHeight="1">
      <c r="A255" s="1" t="s">
        <v>231</v>
      </c>
      <c r="B255" s="2" t="s">
        <v>243</v>
      </c>
      <c r="C255" s="3" t="s">
        <v>241</v>
      </c>
      <c r="D255" s="16">
        <v>19800</v>
      </c>
      <c r="F255" s="16">
        <f t="shared" ref="F255" si="91">D255*22%</f>
        <v>4356</v>
      </c>
      <c r="G255" s="16">
        <f t="shared" ref="G255" si="92">D255+F255</f>
        <v>24156</v>
      </c>
      <c r="H255" s="43" t="s">
        <v>303</v>
      </c>
      <c r="I255" s="111"/>
      <c r="J255" s="32"/>
    </row>
    <row r="256" spans="1:19" ht="15.95" customHeight="1">
      <c r="A256" s="1" t="s">
        <v>231</v>
      </c>
      <c r="B256" s="2" t="s">
        <v>244</v>
      </c>
      <c r="C256" s="3" t="s">
        <v>241</v>
      </c>
      <c r="D256" s="16">
        <v>7370</v>
      </c>
      <c r="F256" s="16">
        <f t="shared" ref="F256" si="93">D256*22%</f>
        <v>1621.4</v>
      </c>
      <c r="G256" s="16">
        <f t="shared" ref="G256" si="94">D256+F256</f>
        <v>8991.4</v>
      </c>
      <c r="H256" s="43" t="s">
        <v>303</v>
      </c>
      <c r="I256" s="111"/>
      <c r="J256" s="32"/>
    </row>
    <row r="257" spans="1:12" ht="15.95" customHeight="1">
      <c r="A257" s="1" t="s">
        <v>231</v>
      </c>
      <c r="B257" s="2" t="s">
        <v>245</v>
      </c>
      <c r="C257" s="3" t="s">
        <v>246</v>
      </c>
      <c r="D257" s="16">
        <v>565</v>
      </c>
      <c r="F257" s="16">
        <f t="shared" ref="F257" si="95">D257*22%</f>
        <v>124.3</v>
      </c>
      <c r="G257" s="16">
        <f t="shared" ref="G257" si="96">D257+F257</f>
        <v>689.3</v>
      </c>
      <c r="H257" s="43" t="s">
        <v>303</v>
      </c>
      <c r="I257" s="111"/>
      <c r="J257" s="32"/>
    </row>
    <row r="258" spans="1:12" ht="15.95" customHeight="1">
      <c r="A258" s="1" t="s">
        <v>231</v>
      </c>
      <c r="B258" s="2" t="s">
        <v>247</v>
      </c>
      <c r="C258" s="3" t="s">
        <v>248</v>
      </c>
      <c r="D258" s="16">
        <v>1908.8</v>
      </c>
      <c r="F258" s="16">
        <f t="shared" ref="F258" si="97">D258*22%</f>
        <v>419.93599999999998</v>
      </c>
      <c r="G258" s="16">
        <f t="shared" ref="G258" si="98">D258+F258</f>
        <v>2328.7359999999999</v>
      </c>
      <c r="H258" s="43" t="s">
        <v>303</v>
      </c>
      <c r="I258" s="111"/>
      <c r="J258" s="32"/>
    </row>
    <row r="259" spans="1:12" ht="15.95" customHeight="1">
      <c r="A259" s="1" t="s">
        <v>249</v>
      </c>
      <c r="B259" s="2" t="s">
        <v>250</v>
      </c>
      <c r="C259" s="3" t="s">
        <v>182</v>
      </c>
      <c r="D259" s="16">
        <v>4000</v>
      </c>
      <c r="G259" s="16">
        <f t="shared" ref="G259" si="99">D259+F259</f>
        <v>4000</v>
      </c>
      <c r="H259" s="43" t="s">
        <v>310</v>
      </c>
      <c r="I259" s="111"/>
      <c r="J259" s="32"/>
    </row>
    <row r="260" spans="1:12" ht="15.95" customHeight="1">
      <c r="A260" s="1" t="s">
        <v>254</v>
      </c>
      <c r="B260" s="2" t="s">
        <v>255</v>
      </c>
      <c r="C260" s="3" t="s">
        <v>256</v>
      </c>
      <c r="D260" s="16">
        <v>2069.7600000000002</v>
      </c>
      <c r="G260" s="16">
        <f>D260+F260</f>
        <v>2069.7600000000002</v>
      </c>
      <c r="H260" s="43" t="s">
        <v>312</v>
      </c>
      <c r="I260" s="111"/>
      <c r="J260" s="32"/>
    </row>
    <row r="261" spans="1:12" s="13" customFormat="1">
      <c r="A261" s="10"/>
      <c r="B261" s="11"/>
      <c r="C261" s="12"/>
      <c r="D261" s="19"/>
      <c r="E261" s="19"/>
      <c r="F261" s="19"/>
      <c r="G261" s="19"/>
      <c r="H261" s="21"/>
      <c r="I261" s="28"/>
      <c r="J261" s="12"/>
    </row>
    <row r="263" spans="1:12">
      <c r="A263" s="14" t="s">
        <v>8</v>
      </c>
      <c r="D263" s="16">
        <f>D249+D250+D253+D254+D255+D256+D257+D258</f>
        <v>59043.960000000006</v>
      </c>
      <c r="F263" s="16">
        <f>F249+F250+F253+F254+F255+F256+F257+F258</f>
        <v>12989.671199999999</v>
      </c>
      <c r="G263" s="16">
        <f>G249+G250+G253+G254+G255+G256+G257+G258</f>
        <v>72033.631200000003</v>
      </c>
      <c r="H263" s="22"/>
      <c r="I263" s="32"/>
      <c r="J263" s="23"/>
    </row>
    <row r="264" spans="1:12" s="13" customFormat="1">
      <c r="A264" s="15"/>
      <c r="B264" s="11"/>
      <c r="C264" s="12"/>
      <c r="D264" s="19"/>
      <c r="E264" s="19"/>
      <c r="F264" s="19"/>
      <c r="G264" s="19"/>
      <c r="H264" s="21"/>
      <c r="I264" s="113"/>
    </row>
    <row r="266" spans="1:12" s="81" customFormat="1">
      <c r="A266" s="76" t="s">
        <v>302</v>
      </c>
      <c r="B266" s="77"/>
      <c r="C266" s="78" t="s">
        <v>304</v>
      </c>
      <c r="D266" s="79">
        <v>72033.64</v>
      </c>
      <c r="E266" s="79"/>
      <c r="F266" s="79"/>
      <c r="G266" s="79"/>
      <c r="H266" s="32"/>
      <c r="I266" s="118"/>
      <c r="J266" s="119"/>
      <c r="K266" s="119"/>
      <c r="L266" s="119"/>
    </row>
    <row r="267" spans="1:12" s="81" customFormat="1">
      <c r="A267" s="76" t="s">
        <v>308</v>
      </c>
      <c r="B267" s="77"/>
      <c r="C267" s="78" t="s">
        <v>309</v>
      </c>
      <c r="D267" s="79">
        <v>4000</v>
      </c>
      <c r="E267" s="79"/>
      <c r="F267" s="79"/>
      <c r="G267" s="79"/>
      <c r="H267" s="32"/>
      <c r="I267" s="118"/>
      <c r="J267" s="119"/>
      <c r="K267" s="119"/>
      <c r="L267" s="119"/>
    </row>
    <row r="268" spans="1:12" s="81" customFormat="1">
      <c r="A268" s="76" t="s">
        <v>311</v>
      </c>
      <c r="B268" s="77"/>
      <c r="C268" s="78" t="s">
        <v>313</v>
      </c>
      <c r="D268" s="79">
        <v>2069.7600000000002</v>
      </c>
      <c r="E268" s="79"/>
      <c r="F268" s="79"/>
      <c r="G268" s="79"/>
      <c r="H268" s="32"/>
      <c r="I268" s="118"/>
      <c r="J268" s="119"/>
      <c r="K268" s="119"/>
      <c r="L268" s="119"/>
    </row>
    <row r="269" spans="1:12" s="81" customFormat="1">
      <c r="A269" s="76" t="s">
        <v>315</v>
      </c>
      <c r="B269" s="77"/>
      <c r="C269" s="78" t="s">
        <v>316</v>
      </c>
      <c r="D269" s="79">
        <v>2069.7600000000002</v>
      </c>
      <c r="E269" s="79"/>
      <c r="F269" s="79"/>
      <c r="G269" s="79"/>
      <c r="H269" s="32"/>
      <c r="I269" s="118"/>
      <c r="J269" s="119"/>
      <c r="K269" s="119"/>
      <c r="L269" s="119"/>
    </row>
    <row r="273" spans="1:19" s="25" customFormat="1" ht="15.75">
      <c r="A273" s="5" t="s">
        <v>327</v>
      </c>
      <c r="B273" s="5"/>
      <c r="C273" s="5"/>
      <c r="D273" s="16"/>
      <c r="E273" s="16"/>
      <c r="F273" s="16"/>
      <c r="G273" s="16"/>
      <c r="H273" s="24"/>
      <c r="I273" s="27"/>
      <c r="J273" s="3"/>
      <c r="K273" s="4"/>
      <c r="L273" s="4"/>
      <c r="M273" s="4"/>
      <c r="N273" s="4"/>
      <c r="O273" s="4"/>
      <c r="P273" s="4"/>
      <c r="Q273" s="4"/>
      <c r="R273" s="4"/>
      <c r="S273" s="4"/>
    </row>
    <row r="274" spans="1:19">
      <c r="H274" s="24"/>
      <c r="J274" s="3"/>
    </row>
    <row r="275" spans="1:19">
      <c r="A275" s="6" t="s">
        <v>0</v>
      </c>
      <c r="B275" s="7" t="s">
        <v>1</v>
      </c>
      <c r="C275" s="8" t="s">
        <v>2</v>
      </c>
      <c r="D275" s="17" t="s">
        <v>3</v>
      </c>
      <c r="E275" s="17"/>
      <c r="F275" s="18" t="s">
        <v>4</v>
      </c>
      <c r="G275" s="17" t="s">
        <v>5</v>
      </c>
      <c r="H275" s="26" t="s">
        <v>6</v>
      </c>
      <c r="I275" s="109" t="s">
        <v>7</v>
      </c>
      <c r="J275" s="110"/>
      <c r="K275" s="9"/>
      <c r="L275" s="9"/>
      <c r="M275" s="9"/>
      <c r="N275" s="9"/>
      <c r="O275" s="9"/>
      <c r="P275" s="9"/>
      <c r="Q275" s="9"/>
      <c r="R275" s="9"/>
      <c r="S275" s="9"/>
    </row>
    <row r="276" spans="1:19" s="13" customFormat="1">
      <c r="A276" s="10"/>
      <c r="B276" s="11"/>
      <c r="C276" s="12"/>
      <c r="D276" s="19"/>
      <c r="E276" s="19"/>
      <c r="F276" s="19"/>
      <c r="G276" s="19"/>
      <c r="H276" s="21"/>
      <c r="I276" s="28"/>
      <c r="J276" s="12"/>
    </row>
    <row r="278" spans="1:19" ht="15.95" customHeight="1">
      <c r="A278" s="1" t="s">
        <v>249</v>
      </c>
      <c r="B278" s="2" t="s">
        <v>251</v>
      </c>
      <c r="C278" s="3" t="s">
        <v>276</v>
      </c>
      <c r="D278" s="16">
        <v>161968.32000000001</v>
      </c>
      <c r="F278" s="16">
        <f t="shared" ref="F278" si="100">D278*22%</f>
        <v>35633.030400000003</v>
      </c>
      <c r="G278" s="16">
        <f t="shared" ref="G278" si="101">D278+F278</f>
        <v>197601.3504</v>
      </c>
      <c r="H278" s="43" t="s">
        <v>306</v>
      </c>
      <c r="I278" s="111"/>
      <c r="J278" s="32"/>
    </row>
    <row r="279" spans="1:19" ht="15.95" customHeight="1">
      <c r="A279" s="1" t="s">
        <v>249</v>
      </c>
      <c r="B279" s="2" t="s">
        <v>253</v>
      </c>
      <c r="C279" s="3" t="s">
        <v>252</v>
      </c>
      <c r="D279" s="16">
        <v>12231</v>
      </c>
      <c r="F279" s="16">
        <f t="shared" ref="F279" si="102">D279*22%</f>
        <v>2690.82</v>
      </c>
      <c r="G279" s="16">
        <f t="shared" ref="G279" si="103">D279+F279</f>
        <v>14921.82</v>
      </c>
      <c r="H279" s="43" t="s">
        <v>306</v>
      </c>
      <c r="I279" s="111"/>
      <c r="J279" s="32"/>
    </row>
    <row r="280" spans="1:19" ht="15.95" customHeight="1">
      <c r="A280" s="1" t="s">
        <v>257</v>
      </c>
      <c r="B280" s="2" t="s">
        <v>258</v>
      </c>
      <c r="C280" s="3" t="s">
        <v>261</v>
      </c>
      <c r="D280" s="16">
        <v>6000</v>
      </c>
      <c r="F280" s="16">
        <f t="shared" ref="F280" si="104">D280*22%</f>
        <v>1320</v>
      </c>
      <c r="G280" s="16">
        <f t="shared" ref="G280" si="105">D280+F280</f>
        <v>7320</v>
      </c>
      <c r="H280" s="43" t="s">
        <v>306</v>
      </c>
      <c r="I280" s="111"/>
      <c r="J280" s="32"/>
    </row>
    <row r="281" spans="1:19" ht="15.95" customHeight="1">
      <c r="A281" s="1" t="s">
        <v>257</v>
      </c>
      <c r="B281" s="2" t="s">
        <v>259</v>
      </c>
      <c r="C281" s="3" t="s">
        <v>260</v>
      </c>
      <c r="D281" s="16">
        <v>20000</v>
      </c>
      <c r="F281" s="16">
        <f t="shared" ref="F281" si="106">D281*22%</f>
        <v>4400</v>
      </c>
      <c r="G281" s="16">
        <f t="shared" ref="G281" si="107">D281+F281</f>
        <v>24400</v>
      </c>
      <c r="H281" s="43" t="s">
        <v>306</v>
      </c>
      <c r="I281" s="111"/>
      <c r="J281" s="32"/>
    </row>
    <row r="282" spans="1:19" ht="15.95" customHeight="1">
      <c r="A282" s="1" t="s">
        <v>257</v>
      </c>
      <c r="B282" s="2" t="s">
        <v>263</v>
      </c>
      <c r="C282" s="3" t="s">
        <v>262</v>
      </c>
      <c r="D282" s="16">
        <v>3000</v>
      </c>
      <c r="F282" s="16">
        <f t="shared" ref="F282" si="108">D282*22%</f>
        <v>660</v>
      </c>
      <c r="G282" s="16">
        <f t="shared" ref="G282" si="109">D282+F282</f>
        <v>3660</v>
      </c>
      <c r="H282" s="43" t="s">
        <v>306</v>
      </c>
      <c r="I282" s="111"/>
      <c r="J282" s="32"/>
    </row>
    <row r="283" spans="1:19" ht="15.95" customHeight="1">
      <c r="A283" s="1" t="s">
        <v>257</v>
      </c>
      <c r="B283" s="2" t="s">
        <v>264</v>
      </c>
      <c r="C283" s="3" t="s">
        <v>265</v>
      </c>
      <c r="D283" s="16">
        <v>6000</v>
      </c>
      <c r="F283" s="16">
        <f t="shared" ref="F283" si="110">D283*22%</f>
        <v>1320</v>
      </c>
      <c r="G283" s="16">
        <f t="shared" ref="G283" si="111">D283+F283</f>
        <v>7320</v>
      </c>
      <c r="H283" s="43" t="s">
        <v>306</v>
      </c>
      <c r="I283" s="111"/>
      <c r="J283" s="32"/>
    </row>
    <row r="285" spans="1:19" s="13" customFormat="1">
      <c r="A285" s="10"/>
      <c r="B285" s="11"/>
      <c r="C285" s="12"/>
      <c r="D285" s="19"/>
      <c r="E285" s="19"/>
      <c r="F285" s="19"/>
      <c r="G285" s="19"/>
      <c r="H285" s="21"/>
      <c r="I285" s="28"/>
      <c r="J285" s="12"/>
    </row>
    <row r="287" spans="1:19">
      <c r="A287" s="14" t="s">
        <v>8</v>
      </c>
      <c r="D287" s="16">
        <f>SUM(D278:D286)</f>
        <v>209199.32</v>
      </c>
      <c r="F287" s="16">
        <f>SUM(F278:F286)</f>
        <v>46023.850400000003</v>
      </c>
      <c r="G287" s="16">
        <f>SUM(G278:G284)</f>
        <v>255223.1704</v>
      </c>
      <c r="H287" s="22"/>
      <c r="I287" s="32"/>
      <c r="J287" s="23"/>
    </row>
    <row r="288" spans="1:19" s="13" customFormat="1">
      <c r="A288" s="15"/>
      <c r="B288" s="11"/>
      <c r="C288" s="12"/>
      <c r="D288" s="19"/>
      <c r="E288" s="19"/>
      <c r="F288" s="19"/>
      <c r="G288" s="19"/>
      <c r="H288" s="21"/>
      <c r="I288" s="113"/>
    </row>
    <row r="290" spans="1:19" s="81" customFormat="1">
      <c r="A290" s="76" t="s">
        <v>305</v>
      </c>
      <c r="B290" s="77"/>
      <c r="C290" s="78" t="s">
        <v>307</v>
      </c>
      <c r="D290" s="79">
        <v>255223.17</v>
      </c>
      <c r="E290" s="79"/>
      <c r="F290" s="79">
        <f>G278+G279+G280+G281+G282+G283</f>
        <v>255223.1704</v>
      </c>
      <c r="G290" s="79"/>
      <c r="H290" s="32"/>
      <c r="I290" s="118"/>
      <c r="J290" s="119"/>
      <c r="K290" s="119"/>
      <c r="L290" s="119"/>
    </row>
    <row r="293" spans="1:19">
      <c r="D293" s="96"/>
    </row>
    <row r="294" spans="1:19" s="25" customFormat="1" ht="15.75">
      <c r="A294" s="5" t="s">
        <v>326</v>
      </c>
      <c r="B294" s="5"/>
      <c r="C294" s="5"/>
      <c r="D294" s="16"/>
      <c r="E294" s="16"/>
      <c r="F294" s="16"/>
      <c r="G294" s="16"/>
      <c r="H294" s="24"/>
      <c r="I294" s="27"/>
      <c r="J294" s="3"/>
      <c r="K294" s="4"/>
      <c r="L294" s="4"/>
      <c r="M294" s="4"/>
      <c r="N294" s="4"/>
      <c r="O294" s="4"/>
      <c r="P294" s="4"/>
      <c r="Q294" s="4"/>
      <c r="R294" s="4"/>
      <c r="S294" s="4"/>
    </row>
    <row r="295" spans="1:19">
      <c r="H295" s="24"/>
      <c r="J295" s="3"/>
    </row>
    <row r="296" spans="1:19">
      <c r="A296" s="6" t="s">
        <v>0</v>
      </c>
      <c r="B296" s="7" t="s">
        <v>1</v>
      </c>
      <c r="C296" s="8" t="s">
        <v>2</v>
      </c>
      <c r="D296" s="17" t="s">
        <v>3</v>
      </c>
      <c r="E296" s="17"/>
      <c r="F296" s="18" t="s">
        <v>4</v>
      </c>
      <c r="G296" s="17" t="s">
        <v>5</v>
      </c>
      <c r="H296" s="26" t="s">
        <v>6</v>
      </c>
      <c r="I296" s="109" t="s">
        <v>7</v>
      </c>
      <c r="J296" s="110"/>
      <c r="K296" s="9"/>
      <c r="L296" s="9"/>
      <c r="M296" s="9"/>
      <c r="N296" s="9"/>
      <c r="O296" s="9"/>
      <c r="P296" s="9"/>
      <c r="Q296" s="9"/>
      <c r="R296" s="9"/>
      <c r="S296" s="9"/>
    </row>
    <row r="297" spans="1:19" s="13" customFormat="1">
      <c r="A297" s="10"/>
      <c r="B297" s="11"/>
      <c r="C297" s="12"/>
      <c r="D297" s="19"/>
      <c r="E297" s="19"/>
      <c r="F297" s="19"/>
      <c r="G297" s="19"/>
      <c r="H297" s="21"/>
      <c r="I297" s="28"/>
      <c r="J297" s="12"/>
    </row>
    <row r="299" spans="1:19" ht="15.95" customHeight="1">
      <c r="A299" s="1" t="s">
        <v>268</v>
      </c>
      <c r="B299" s="2" t="s">
        <v>266</v>
      </c>
      <c r="C299" s="3" t="s">
        <v>267</v>
      </c>
      <c r="D299" s="16">
        <v>8319.92</v>
      </c>
      <c r="G299" s="16">
        <f>D299+F299</f>
        <v>8319.92</v>
      </c>
      <c r="H299" s="43" t="s">
        <v>321</v>
      </c>
      <c r="I299" s="111"/>
      <c r="J299" s="32"/>
    </row>
    <row r="300" spans="1:19" ht="15.95" customHeight="1">
      <c r="A300" s="1" t="s">
        <v>268</v>
      </c>
      <c r="B300" s="2" t="s">
        <v>269</v>
      </c>
      <c r="C300" s="3" t="s">
        <v>267</v>
      </c>
      <c r="D300" s="16">
        <v>2552.9699999999998</v>
      </c>
      <c r="G300" s="16">
        <f t="shared" ref="G300" si="112">D300+F300</f>
        <v>2552.9699999999998</v>
      </c>
      <c r="H300" s="43" t="s">
        <v>321</v>
      </c>
      <c r="I300" s="111">
        <f>G300+G299</f>
        <v>10872.89</v>
      </c>
      <c r="J300" s="32"/>
    </row>
    <row r="301" spans="1:19" ht="15.95" customHeight="1">
      <c r="A301" s="1" t="s">
        <v>268</v>
      </c>
      <c r="B301" s="2" t="s">
        <v>270</v>
      </c>
      <c r="C301" s="3" t="s">
        <v>148</v>
      </c>
      <c r="D301" s="16">
        <v>1841.67</v>
      </c>
      <c r="G301" s="16">
        <f t="shared" ref="G301:G302" si="113">D301+F301</f>
        <v>1841.67</v>
      </c>
      <c r="H301" s="43" t="s">
        <v>322</v>
      </c>
      <c r="I301" s="111"/>
      <c r="J301" s="32"/>
    </row>
    <row r="302" spans="1:19" ht="15.95" customHeight="1">
      <c r="A302" s="1" t="s">
        <v>273</v>
      </c>
      <c r="B302" s="2" t="s">
        <v>271</v>
      </c>
      <c r="C302" s="3" t="s">
        <v>182</v>
      </c>
      <c r="D302" s="16">
        <v>2613.2199999999998</v>
      </c>
      <c r="G302" s="16">
        <f t="shared" si="113"/>
        <v>2613.2199999999998</v>
      </c>
      <c r="H302" s="43" t="s">
        <v>321</v>
      </c>
      <c r="I302" s="111"/>
      <c r="J302" s="32"/>
    </row>
    <row r="303" spans="1:19" s="52" customFormat="1" ht="15.95" customHeight="1">
      <c r="A303" s="1" t="s">
        <v>273</v>
      </c>
      <c r="B303" s="50" t="s">
        <v>272</v>
      </c>
      <c r="C303" s="88" t="s">
        <v>343</v>
      </c>
      <c r="D303" s="48">
        <v>6303.56</v>
      </c>
      <c r="E303" s="48"/>
      <c r="F303" s="48"/>
      <c r="G303" s="48"/>
      <c r="H303" s="94"/>
      <c r="I303" s="89"/>
      <c r="J303" s="32"/>
      <c r="K303" s="34"/>
      <c r="L303" s="34"/>
    </row>
    <row r="304" spans="1:19" ht="15.95" customHeight="1">
      <c r="A304" s="1" t="s">
        <v>274</v>
      </c>
      <c r="B304" s="2" t="s">
        <v>275</v>
      </c>
      <c r="C304" s="3" t="s">
        <v>277</v>
      </c>
      <c r="D304" s="16">
        <v>64126.080000000002</v>
      </c>
      <c r="F304" s="16">
        <f t="shared" ref="F304" si="114">D304*22%</f>
        <v>14107.7376</v>
      </c>
      <c r="G304" s="16">
        <f t="shared" ref="G304" si="115">D304+F304</f>
        <v>78233.817600000009</v>
      </c>
      <c r="H304" s="43" t="s">
        <v>362</v>
      </c>
      <c r="I304" s="111"/>
      <c r="J304" s="32"/>
    </row>
    <row r="305" spans="1:10" ht="15.95" customHeight="1">
      <c r="A305" s="1" t="s">
        <v>274</v>
      </c>
      <c r="B305" s="2" t="s">
        <v>278</v>
      </c>
      <c r="C305" s="3" t="s">
        <v>279</v>
      </c>
      <c r="D305" s="16">
        <v>11213.46</v>
      </c>
      <c r="F305" s="16">
        <f t="shared" ref="F305" si="116">D305*22%</f>
        <v>2466.9611999999997</v>
      </c>
      <c r="G305" s="16">
        <f t="shared" ref="G305" si="117">D305+F305</f>
        <v>13680.421199999999</v>
      </c>
      <c r="H305" s="43" t="s">
        <v>362</v>
      </c>
      <c r="I305" s="111"/>
      <c r="J305" s="32"/>
    </row>
    <row r="306" spans="1:10" ht="15.95" customHeight="1">
      <c r="A306" s="1" t="s">
        <v>274</v>
      </c>
      <c r="B306" s="2" t="s">
        <v>280</v>
      </c>
      <c r="C306" s="3" t="s">
        <v>281</v>
      </c>
      <c r="D306" s="16">
        <v>5339.52</v>
      </c>
      <c r="F306" s="16">
        <f t="shared" ref="F306" si="118">D306*22%</f>
        <v>1174.6944000000001</v>
      </c>
      <c r="G306" s="16">
        <f t="shared" ref="G306" si="119">D306+F306</f>
        <v>6514.2144000000008</v>
      </c>
      <c r="H306" s="43" t="s">
        <v>362</v>
      </c>
      <c r="I306" s="111"/>
      <c r="J306" s="32"/>
    </row>
    <row r="307" spans="1:10" ht="15.95" customHeight="1">
      <c r="A307" s="1" t="s">
        <v>274</v>
      </c>
      <c r="B307" s="2" t="s">
        <v>282</v>
      </c>
      <c r="C307" s="3" t="s">
        <v>283</v>
      </c>
      <c r="D307" s="16">
        <v>6108.1</v>
      </c>
      <c r="F307" s="16">
        <f t="shared" ref="F307" si="120">D307*22%</f>
        <v>1343.7820000000002</v>
      </c>
      <c r="G307" s="16">
        <f t="shared" ref="G307" si="121">D307+F307</f>
        <v>7451.8820000000005</v>
      </c>
      <c r="H307" s="43" t="s">
        <v>362</v>
      </c>
      <c r="I307" s="111"/>
      <c r="J307" s="32"/>
    </row>
    <row r="308" spans="1:10" ht="15.95" customHeight="1">
      <c r="A308" s="1" t="s">
        <v>274</v>
      </c>
      <c r="B308" s="2" t="s">
        <v>284</v>
      </c>
      <c r="C308" s="3" t="s">
        <v>285</v>
      </c>
      <c r="D308" s="16">
        <v>17392.21</v>
      </c>
      <c r="F308" s="16">
        <f t="shared" ref="F308" si="122">D308*22%</f>
        <v>3826.2862</v>
      </c>
      <c r="G308" s="16">
        <f t="shared" ref="G308" si="123">D308+F308</f>
        <v>21218.496199999998</v>
      </c>
      <c r="H308" s="43" t="s">
        <v>362</v>
      </c>
      <c r="I308" s="111"/>
      <c r="J308" s="32"/>
    </row>
    <row r="309" spans="1:10" ht="15.95" customHeight="1">
      <c r="A309" s="1" t="s">
        <v>274</v>
      </c>
      <c r="B309" s="2" t="s">
        <v>286</v>
      </c>
      <c r="C309" s="3" t="s">
        <v>287</v>
      </c>
      <c r="D309" s="16">
        <v>6000</v>
      </c>
      <c r="F309" s="16">
        <f t="shared" ref="F309" si="124">D309*22%</f>
        <v>1320</v>
      </c>
      <c r="G309" s="16">
        <f t="shared" ref="G309" si="125">D309+F309</f>
        <v>7320</v>
      </c>
      <c r="H309" s="43" t="s">
        <v>362</v>
      </c>
      <c r="I309" s="111"/>
      <c r="J309" s="32"/>
    </row>
    <row r="310" spans="1:10" ht="15.95" customHeight="1">
      <c r="A310" s="1" t="s">
        <v>274</v>
      </c>
      <c r="B310" s="2" t="s">
        <v>288</v>
      </c>
      <c r="C310" s="31" t="s">
        <v>112</v>
      </c>
      <c r="D310" s="16">
        <v>1722.21</v>
      </c>
      <c r="G310" s="16">
        <f t="shared" ref="G310:G316" si="126">D310+F310</f>
        <v>1722.21</v>
      </c>
      <c r="H310" s="43"/>
      <c r="I310" s="111"/>
      <c r="J310" s="32"/>
    </row>
    <row r="311" spans="1:10" ht="15.95" customHeight="1">
      <c r="A311" s="1" t="s">
        <v>274</v>
      </c>
      <c r="B311" s="2" t="s">
        <v>288</v>
      </c>
      <c r="C311" s="31" t="s">
        <v>112</v>
      </c>
      <c r="D311" s="16">
        <v>371.25</v>
      </c>
      <c r="G311" s="16">
        <f t="shared" si="126"/>
        <v>371.25</v>
      </c>
      <c r="H311" s="43"/>
      <c r="I311" s="111"/>
      <c r="J311" s="32"/>
    </row>
    <row r="312" spans="1:10" ht="15.95" customHeight="1">
      <c r="A312" s="1" t="s">
        <v>274</v>
      </c>
      <c r="B312" s="2" t="s">
        <v>290</v>
      </c>
      <c r="C312" s="3" t="s">
        <v>89</v>
      </c>
      <c r="D312" s="16">
        <v>98.4</v>
      </c>
      <c r="G312" s="16">
        <f t="shared" si="126"/>
        <v>98.4</v>
      </c>
      <c r="H312" s="43" t="s">
        <v>322</v>
      </c>
      <c r="I312" s="111"/>
      <c r="J312" s="32"/>
    </row>
    <row r="313" spans="1:10" ht="15.95" customHeight="1">
      <c r="A313" s="1" t="s">
        <v>274</v>
      </c>
      <c r="B313" s="2" t="s">
        <v>291</v>
      </c>
      <c r="C313" s="3" t="s">
        <v>89</v>
      </c>
      <c r="D313" s="16">
        <v>264</v>
      </c>
      <c r="G313" s="16">
        <f t="shared" si="126"/>
        <v>264</v>
      </c>
      <c r="H313" s="43" t="s">
        <v>322</v>
      </c>
      <c r="I313" s="111"/>
      <c r="J313" s="32"/>
    </row>
    <row r="314" spans="1:10" ht="15.95" customHeight="1">
      <c r="A314" s="1" t="s">
        <v>274</v>
      </c>
      <c r="B314" s="2" t="s">
        <v>292</v>
      </c>
      <c r="C314" s="3" t="s">
        <v>89</v>
      </c>
      <c r="D314" s="16">
        <v>560</v>
      </c>
      <c r="G314" s="16">
        <f t="shared" si="126"/>
        <v>560</v>
      </c>
      <c r="H314" s="43" t="s">
        <v>322</v>
      </c>
      <c r="I314" s="111"/>
      <c r="J314" s="32"/>
    </row>
    <row r="315" spans="1:10" ht="15.95" customHeight="1">
      <c r="A315" s="1" t="s">
        <v>274</v>
      </c>
      <c r="B315" s="2" t="s">
        <v>293</v>
      </c>
      <c r="C315" s="3" t="s">
        <v>89</v>
      </c>
      <c r="D315" s="16">
        <v>201.6</v>
      </c>
      <c r="G315" s="16">
        <f t="shared" si="126"/>
        <v>201.6</v>
      </c>
      <c r="H315" s="43" t="s">
        <v>322</v>
      </c>
      <c r="I315" s="111">
        <f>SUM(G312:G315)</f>
        <v>1124</v>
      </c>
      <c r="J315" s="32"/>
    </row>
    <row r="316" spans="1:10" ht="15.95" customHeight="1">
      <c r="A316" s="1" t="s">
        <v>274</v>
      </c>
      <c r="B316" s="2" t="s">
        <v>294</v>
      </c>
      <c r="C316" s="3" t="s">
        <v>89</v>
      </c>
      <c r="D316" s="16">
        <v>787.5</v>
      </c>
      <c r="G316" s="16">
        <f t="shared" si="126"/>
        <v>787.5</v>
      </c>
      <c r="H316" s="43"/>
      <c r="I316" s="111"/>
      <c r="J316" s="32"/>
    </row>
    <row r="317" spans="1:10" ht="15.95" customHeight="1">
      <c r="A317" s="1" t="s">
        <v>274</v>
      </c>
      <c r="B317" s="2" t="s">
        <v>295</v>
      </c>
      <c r="C317" s="3" t="s">
        <v>200</v>
      </c>
      <c r="D317" s="16">
        <v>188.16</v>
      </c>
      <c r="F317" s="16">
        <f t="shared" ref="F317" si="127">D317*22%</f>
        <v>41.395200000000003</v>
      </c>
      <c r="G317" s="16">
        <f t="shared" ref="G317" si="128">D317+F317</f>
        <v>229.55520000000001</v>
      </c>
      <c r="H317" s="43" t="s">
        <v>362</v>
      </c>
      <c r="I317" s="111"/>
      <c r="J317" s="32"/>
    </row>
    <row r="318" spans="1:10" ht="15.95" customHeight="1">
      <c r="A318" s="1" t="s">
        <v>274</v>
      </c>
      <c r="B318" s="2" t="s">
        <v>296</v>
      </c>
      <c r="C318" s="3" t="s">
        <v>200</v>
      </c>
      <c r="D318" s="16">
        <v>188.16</v>
      </c>
      <c r="F318" s="16">
        <f t="shared" ref="F318" si="129">D318*22%</f>
        <v>41.395200000000003</v>
      </c>
      <c r="G318" s="16">
        <f t="shared" ref="G318" si="130">D318+F318</f>
        <v>229.55520000000001</v>
      </c>
      <c r="H318" s="43" t="s">
        <v>362</v>
      </c>
      <c r="I318" s="111"/>
      <c r="J318" s="32"/>
    </row>
    <row r="319" spans="1:10" ht="15.95" customHeight="1">
      <c r="A319" s="1" t="s">
        <v>274</v>
      </c>
      <c r="B319" s="2" t="s">
        <v>297</v>
      </c>
      <c r="C319" s="3" t="s">
        <v>200</v>
      </c>
      <c r="D319" s="16">
        <v>2268.84</v>
      </c>
      <c r="F319" s="16">
        <f t="shared" ref="F319" si="131">D319*22%</f>
        <v>499.14480000000003</v>
      </c>
      <c r="G319" s="16">
        <f t="shared" ref="G319" si="132">D319+F319</f>
        <v>2767.9848000000002</v>
      </c>
      <c r="H319" s="43" t="s">
        <v>362</v>
      </c>
      <c r="I319" s="111"/>
      <c r="J319" s="32"/>
    </row>
    <row r="320" spans="1:10" ht="15.95" customHeight="1">
      <c r="A320" s="1" t="s">
        <v>274</v>
      </c>
      <c r="B320" s="2" t="s">
        <v>298</v>
      </c>
      <c r="C320" s="3" t="s">
        <v>200</v>
      </c>
      <c r="D320" s="16">
        <v>1463.16</v>
      </c>
      <c r="F320" s="16">
        <f t="shared" ref="F320" si="133">D320*22%</f>
        <v>321.89520000000005</v>
      </c>
      <c r="G320" s="16">
        <f t="shared" ref="G320" si="134">D320+F320</f>
        <v>1785.0552000000002</v>
      </c>
      <c r="H320" s="43" t="s">
        <v>362</v>
      </c>
      <c r="I320" s="111"/>
      <c r="J320" s="32"/>
    </row>
    <row r="321" spans="1:19" ht="15.95" customHeight="1">
      <c r="A321" s="1" t="s">
        <v>274</v>
      </c>
      <c r="B321" s="2" t="s">
        <v>299</v>
      </c>
      <c r="C321" s="3" t="s">
        <v>200</v>
      </c>
      <c r="D321" s="16">
        <v>3074.52</v>
      </c>
      <c r="F321" s="16">
        <f t="shared" ref="F321" si="135">D321*22%</f>
        <v>676.39440000000002</v>
      </c>
      <c r="G321" s="16">
        <f t="shared" ref="G321" si="136">D321+F321</f>
        <v>3750.9144000000001</v>
      </c>
      <c r="H321" s="43" t="s">
        <v>362</v>
      </c>
      <c r="I321" s="111"/>
      <c r="J321" s="32"/>
    </row>
    <row r="322" spans="1:19" ht="15.95" customHeight="1">
      <c r="A322" s="1" t="s">
        <v>274</v>
      </c>
      <c r="B322" s="2" t="s">
        <v>300</v>
      </c>
      <c r="C322" s="3" t="s">
        <v>200</v>
      </c>
      <c r="D322" s="16">
        <v>2190.86</v>
      </c>
      <c r="F322" s="16">
        <f t="shared" ref="F322" si="137">D322*22%</f>
        <v>481.98920000000004</v>
      </c>
      <c r="G322" s="16">
        <f t="shared" ref="G322" si="138">D322+F322</f>
        <v>2672.8492000000001</v>
      </c>
      <c r="H322" s="43" t="s">
        <v>362</v>
      </c>
      <c r="I322" s="111"/>
      <c r="J322" s="32"/>
    </row>
    <row r="323" spans="1:19" ht="15.95" customHeight="1">
      <c r="A323" s="1" t="s">
        <v>274</v>
      </c>
      <c r="B323" s="2" t="s">
        <v>301</v>
      </c>
      <c r="C323" s="3" t="s">
        <v>200</v>
      </c>
      <c r="D323" s="16">
        <v>3560.99</v>
      </c>
      <c r="F323" s="16">
        <f t="shared" ref="F323" si="139">D323*22%</f>
        <v>783.41779999999994</v>
      </c>
      <c r="G323" s="16">
        <f t="shared" ref="G323" si="140">D323+F323</f>
        <v>4344.4078</v>
      </c>
      <c r="H323" s="43" t="s">
        <v>362</v>
      </c>
      <c r="I323" s="111"/>
      <c r="J323" s="32"/>
    </row>
    <row r="324" spans="1:19" s="13" customFormat="1">
      <c r="A324" s="10"/>
      <c r="B324" s="11"/>
      <c r="C324" s="12"/>
      <c r="D324" s="19"/>
      <c r="E324" s="19"/>
      <c r="F324" s="19"/>
      <c r="G324" s="19"/>
      <c r="H324" s="21"/>
      <c r="I324" s="111">
        <f>G323+G322+G321+G320+G319+G318+G317+G309+G308+G307+G306+G305+G304</f>
        <v>150199.1532</v>
      </c>
      <c r="J324" s="12"/>
    </row>
    <row r="326" spans="1:19">
      <c r="A326" s="14" t="s">
        <v>8</v>
      </c>
      <c r="D326" s="16">
        <f>SUM(D299:D323)</f>
        <v>148750.35999999999</v>
      </c>
      <c r="F326" s="16">
        <f>SUM(F299:F323)</f>
        <v>27085.093199999992</v>
      </c>
      <c r="G326" s="16">
        <f>SUM(G299:G323)</f>
        <v>169531.89319999999</v>
      </c>
      <c r="H326" s="96"/>
      <c r="I326" s="32"/>
      <c r="J326" s="23"/>
    </row>
    <row r="327" spans="1:19" s="13" customFormat="1">
      <c r="A327" s="15"/>
      <c r="B327" s="11"/>
      <c r="C327" s="12"/>
      <c r="D327" s="19"/>
      <c r="E327" s="19"/>
      <c r="F327" s="19"/>
      <c r="G327" s="19"/>
      <c r="H327" s="21"/>
      <c r="I327" s="113"/>
    </row>
    <row r="329" spans="1:19" s="81" customFormat="1">
      <c r="A329" s="76"/>
      <c r="B329" s="77" t="s">
        <v>317</v>
      </c>
      <c r="C329" s="78" t="s">
        <v>323</v>
      </c>
      <c r="D329" s="79">
        <v>1841.67</v>
      </c>
      <c r="E329" s="79"/>
      <c r="F329" s="79"/>
      <c r="G329" s="79"/>
      <c r="H329" s="32"/>
      <c r="I329" s="118"/>
      <c r="J329" s="119"/>
      <c r="K329" s="119"/>
      <c r="L329" s="119"/>
    </row>
    <row r="330" spans="1:19" s="81" customFormat="1">
      <c r="A330" s="76"/>
      <c r="B330" s="77" t="s">
        <v>318</v>
      </c>
      <c r="C330" s="78" t="s">
        <v>324</v>
      </c>
      <c r="D330" s="79">
        <v>1124</v>
      </c>
      <c r="E330" s="79"/>
      <c r="F330" s="79"/>
      <c r="G330" s="79"/>
      <c r="H330" s="32"/>
      <c r="I330" s="118"/>
      <c r="J330" s="119"/>
      <c r="K330" s="119"/>
      <c r="L330" s="119"/>
    </row>
    <row r="331" spans="1:19" s="81" customFormat="1">
      <c r="A331" s="76"/>
      <c r="B331" s="77" t="s">
        <v>319</v>
      </c>
      <c r="C331" s="78" t="s">
        <v>320</v>
      </c>
      <c r="D331" s="79">
        <v>2613.2199999999998</v>
      </c>
      <c r="E331" s="79"/>
      <c r="F331" s="79"/>
      <c r="G331" s="79"/>
      <c r="H331" s="32"/>
      <c r="I331" s="118"/>
      <c r="J331" s="119"/>
      <c r="K331" s="119"/>
      <c r="L331" s="119"/>
    </row>
    <row r="332" spans="1:19" s="81" customFormat="1">
      <c r="A332" s="76"/>
      <c r="B332" s="77" t="s">
        <v>319</v>
      </c>
      <c r="C332" s="78" t="s">
        <v>325</v>
      </c>
      <c r="D332" s="79">
        <v>10872.89</v>
      </c>
      <c r="E332" s="79"/>
      <c r="F332" s="79"/>
      <c r="G332" s="79"/>
      <c r="H332" s="32"/>
      <c r="I332" s="118"/>
      <c r="J332" s="119"/>
      <c r="K332" s="119"/>
      <c r="L332" s="119"/>
    </row>
    <row r="333" spans="1:19" s="81" customFormat="1" ht="25.5">
      <c r="A333" s="76"/>
      <c r="B333" s="77" t="s">
        <v>363</v>
      </c>
      <c r="C333" s="78" t="s">
        <v>364</v>
      </c>
      <c r="D333" s="58">
        <v>150199.16</v>
      </c>
      <c r="E333" s="79"/>
      <c r="F333" s="79"/>
      <c r="G333" s="79"/>
      <c r="H333" s="32"/>
      <c r="I333" s="111">
        <f>D333-H326</f>
        <v>150199.16</v>
      </c>
      <c r="J333" s="119"/>
      <c r="K333" s="119"/>
      <c r="L333" s="119"/>
    </row>
    <row r="334" spans="1:19" s="45" customFormat="1">
      <c r="A334" s="40"/>
      <c r="B334" s="41"/>
      <c r="C334" s="95"/>
      <c r="D334" s="42"/>
      <c r="E334" s="42"/>
      <c r="F334" s="42"/>
      <c r="G334" s="42"/>
      <c r="H334" s="46"/>
      <c r="I334" s="44"/>
    </row>
    <row r="336" spans="1:19" s="25" customFormat="1" ht="15.75">
      <c r="A336" s="5" t="s">
        <v>361</v>
      </c>
      <c r="B336" s="5"/>
      <c r="C336" s="5"/>
      <c r="D336" s="16"/>
      <c r="E336" s="16"/>
      <c r="F336" s="16"/>
      <c r="G336" s="16"/>
      <c r="H336" s="24"/>
      <c r="I336" s="27"/>
      <c r="J336" s="3"/>
      <c r="K336" s="4"/>
      <c r="L336" s="4"/>
      <c r="M336" s="4"/>
      <c r="N336" s="4"/>
      <c r="O336" s="4"/>
      <c r="P336" s="4"/>
      <c r="Q336" s="4"/>
      <c r="R336" s="4"/>
      <c r="S336" s="4"/>
    </row>
    <row r="337" spans="1:19">
      <c r="H337" s="24"/>
      <c r="J337" s="3"/>
    </row>
    <row r="338" spans="1:19">
      <c r="A338" s="6" t="s">
        <v>0</v>
      </c>
      <c r="B338" s="7" t="s">
        <v>1</v>
      </c>
      <c r="C338" s="8" t="s">
        <v>2</v>
      </c>
      <c r="D338" s="17" t="s">
        <v>3</v>
      </c>
      <c r="E338" s="17"/>
      <c r="F338" s="18" t="s">
        <v>4</v>
      </c>
      <c r="G338" s="17" t="s">
        <v>5</v>
      </c>
      <c r="H338" s="26" t="s">
        <v>6</v>
      </c>
      <c r="I338" s="109" t="s">
        <v>7</v>
      </c>
      <c r="J338" s="110"/>
      <c r="K338" s="9"/>
      <c r="L338" s="9"/>
      <c r="M338" s="9"/>
      <c r="N338" s="9"/>
      <c r="O338" s="9"/>
      <c r="P338" s="9"/>
      <c r="Q338" s="9"/>
      <c r="R338" s="9"/>
      <c r="S338" s="9"/>
    </row>
    <row r="339" spans="1:19" s="13" customFormat="1">
      <c r="A339" s="10"/>
      <c r="B339" s="11"/>
      <c r="C339" s="12"/>
      <c r="D339" s="19"/>
      <c r="E339" s="19"/>
      <c r="F339" s="19"/>
      <c r="G339" s="19"/>
      <c r="H339" s="21"/>
      <c r="I339" s="28"/>
      <c r="J339" s="12"/>
    </row>
    <row r="341" spans="1:19" ht="15.95" customHeight="1">
      <c r="A341" s="1" t="s">
        <v>328</v>
      </c>
      <c r="B341" s="2" t="s">
        <v>329</v>
      </c>
      <c r="C341" s="3" t="s">
        <v>330</v>
      </c>
      <c r="D341" s="16">
        <v>659</v>
      </c>
      <c r="F341" s="16">
        <f t="shared" ref="F341" si="141">D341*22%</f>
        <v>144.97999999999999</v>
      </c>
      <c r="G341" s="16">
        <f t="shared" ref="G341" si="142">D341+F341</f>
        <v>803.98</v>
      </c>
      <c r="H341" s="43" t="s">
        <v>368</v>
      </c>
      <c r="I341" s="111"/>
      <c r="J341" s="32"/>
    </row>
    <row r="342" spans="1:19" ht="15.95" customHeight="1">
      <c r="A342" s="1" t="s">
        <v>328</v>
      </c>
      <c r="B342" s="2" t="s">
        <v>331</v>
      </c>
      <c r="C342" s="3" t="s">
        <v>330</v>
      </c>
      <c r="D342" s="16">
        <v>8845</v>
      </c>
      <c r="F342" s="16">
        <f t="shared" ref="F342" si="143">D342*22%</f>
        <v>1945.9</v>
      </c>
      <c r="G342" s="16">
        <f t="shared" ref="G342" si="144">D342+F342</f>
        <v>10790.9</v>
      </c>
      <c r="H342" s="43" t="s">
        <v>368</v>
      </c>
      <c r="I342" s="111"/>
      <c r="J342" s="32"/>
    </row>
    <row r="343" spans="1:19" ht="15.95" customHeight="1">
      <c r="A343" s="1" t="s">
        <v>328</v>
      </c>
      <c r="B343" s="2" t="s">
        <v>332</v>
      </c>
      <c r="C343" s="3" t="s">
        <v>330</v>
      </c>
      <c r="D343" s="16">
        <v>2898</v>
      </c>
      <c r="F343" s="16">
        <f t="shared" ref="F343" si="145">D343*22%</f>
        <v>637.56000000000006</v>
      </c>
      <c r="G343" s="16">
        <f t="shared" ref="G343" si="146">D343+F343</f>
        <v>3535.56</v>
      </c>
      <c r="H343" s="43" t="s">
        <v>368</v>
      </c>
      <c r="I343" s="111"/>
      <c r="J343" s="32"/>
    </row>
    <row r="344" spans="1:19" ht="15.95" customHeight="1">
      <c r="A344" s="1" t="s">
        <v>328</v>
      </c>
      <c r="B344" s="2" t="s">
        <v>333</v>
      </c>
      <c r="C344" s="3" t="s">
        <v>166</v>
      </c>
      <c r="D344" s="16">
        <v>31259.18</v>
      </c>
      <c r="F344" s="16">
        <f t="shared" ref="F344" si="147">D344*22%</f>
        <v>6877.0196000000005</v>
      </c>
      <c r="G344" s="16">
        <f t="shared" ref="G344" si="148">D344+F344</f>
        <v>38136.1996</v>
      </c>
      <c r="H344" s="43" t="s">
        <v>368</v>
      </c>
      <c r="I344" s="111"/>
      <c r="J344" s="32"/>
    </row>
    <row r="345" spans="1:19" ht="15.95" customHeight="1">
      <c r="A345" s="1" t="s">
        <v>328</v>
      </c>
      <c r="B345" s="2" t="s">
        <v>334</v>
      </c>
      <c r="C345" s="3" t="s">
        <v>335</v>
      </c>
      <c r="D345" s="16">
        <v>20000</v>
      </c>
      <c r="F345" s="16">
        <f t="shared" ref="F345" si="149">D345*22%</f>
        <v>4400</v>
      </c>
      <c r="G345" s="16">
        <f t="shared" ref="G345" si="150">D345+F345</f>
        <v>24400</v>
      </c>
      <c r="H345" s="43" t="s">
        <v>368</v>
      </c>
      <c r="I345" s="111"/>
      <c r="J345" s="32"/>
    </row>
    <row r="346" spans="1:19" ht="15.95" customHeight="1">
      <c r="A346" s="1" t="s">
        <v>338</v>
      </c>
      <c r="B346" s="2" t="s">
        <v>336</v>
      </c>
      <c r="C346" s="3" t="s">
        <v>337</v>
      </c>
      <c r="D346" s="16">
        <v>14928.11</v>
      </c>
      <c r="F346" s="16">
        <f>D346*22%</f>
        <v>3284.1842000000001</v>
      </c>
      <c r="G346" s="16">
        <f t="shared" ref="G346" si="151">D346+F346</f>
        <v>18212.2942</v>
      </c>
      <c r="H346" s="43" t="s">
        <v>368</v>
      </c>
      <c r="I346" s="111"/>
      <c r="J346" s="32"/>
    </row>
    <row r="347" spans="1:19" ht="15.95" customHeight="1">
      <c r="A347" s="1" t="s">
        <v>338</v>
      </c>
      <c r="B347" s="2" t="s">
        <v>339</v>
      </c>
      <c r="C347" s="3" t="s">
        <v>386</v>
      </c>
      <c r="D347" s="16">
        <v>1891.5</v>
      </c>
      <c r="F347" s="16">
        <f t="shared" ref="F347" si="152">D347*22%</f>
        <v>416.13</v>
      </c>
      <c r="G347" s="16">
        <f>D347+F347</f>
        <v>2307.63</v>
      </c>
      <c r="H347" s="43" t="s">
        <v>387</v>
      </c>
      <c r="I347" s="111"/>
      <c r="J347" s="32"/>
    </row>
    <row r="348" spans="1:19" s="34" customFormat="1" ht="15.95" customHeight="1">
      <c r="A348" s="29" t="s">
        <v>342</v>
      </c>
      <c r="B348" s="30" t="s">
        <v>340</v>
      </c>
      <c r="C348" s="31" t="s">
        <v>341</v>
      </c>
      <c r="D348" s="32">
        <v>-6303.56</v>
      </c>
      <c r="E348" s="32"/>
      <c r="F348" s="32"/>
      <c r="G348" s="32"/>
      <c r="H348" s="54"/>
      <c r="I348" s="89"/>
      <c r="J348" s="32"/>
    </row>
    <row r="349" spans="1:19" ht="17.100000000000001" customHeight="1">
      <c r="A349" s="1" t="s">
        <v>342</v>
      </c>
      <c r="B349" s="2" t="s">
        <v>345</v>
      </c>
      <c r="C349" s="3" t="s">
        <v>182</v>
      </c>
      <c r="D349" s="16">
        <v>2235.13</v>
      </c>
      <c r="G349" s="16">
        <f t="shared" ref="G349" si="153">D349+F349</f>
        <v>2235.13</v>
      </c>
      <c r="H349" s="43" t="s">
        <v>366</v>
      </c>
      <c r="I349" s="111"/>
      <c r="J349" s="32"/>
    </row>
    <row r="350" spans="1:19" s="13" customFormat="1" ht="12.95" customHeight="1">
      <c r="A350" s="10"/>
      <c r="B350" s="11"/>
      <c r="C350" s="12"/>
      <c r="D350" s="19"/>
      <c r="E350" s="19"/>
      <c r="F350" s="19"/>
      <c r="G350" s="19"/>
      <c r="H350" s="21"/>
      <c r="I350" s="28"/>
      <c r="J350" s="12"/>
    </row>
    <row r="351" spans="1:19" ht="12.95" customHeight="1"/>
    <row r="352" spans="1:19" ht="12.95" customHeight="1">
      <c r="A352" s="14" t="s">
        <v>8</v>
      </c>
      <c r="D352" s="16">
        <f>D341+D342+D343+D344+D345+D346+D347+D349</f>
        <v>82715.920000000013</v>
      </c>
      <c r="F352" s="16">
        <f>SUM(F341:F349)</f>
        <v>17705.773800000003</v>
      </c>
      <c r="G352" s="16">
        <f>G341+G342+G343+G344+G345+G346+G347+G349</f>
        <v>100421.69380000001</v>
      </c>
      <c r="H352" s="96"/>
      <c r="I352" s="32"/>
      <c r="J352" s="23"/>
    </row>
    <row r="353" spans="1:19" s="13" customFormat="1" ht="12.95" customHeight="1">
      <c r="A353" s="15"/>
      <c r="B353" s="11"/>
      <c r="C353" s="12"/>
      <c r="D353" s="19"/>
      <c r="E353" s="19"/>
      <c r="F353" s="19"/>
      <c r="G353" s="19"/>
      <c r="H353" s="21"/>
      <c r="I353" s="113"/>
    </row>
    <row r="354" spans="1:19" ht="12.95" customHeight="1"/>
    <row r="355" spans="1:19" s="81" customFormat="1">
      <c r="A355" s="76"/>
      <c r="B355" s="77" t="s">
        <v>365</v>
      </c>
      <c r="C355" s="78" t="s">
        <v>385</v>
      </c>
      <c r="D355" s="79">
        <v>2235.13</v>
      </c>
      <c r="E355" s="79"/>
      <c r="F355" s="79"/>
      <c r="G355" s="79"/>
      <c r="H355" s="32"/>
      <c r="I355" s="118"/>
      <c r="J355" s="119"/>
      <c r="K355" s="119"/>
      <c r="L355" s="119"/>
    </row>
    <row r="356" spans="1:19" s="81" customFormat="1">
      <c r="A356" s="76"/>
      <c r="B356" s="77" t="s">
        <v>367</v>
      </c>
      <c r="C356" s="78" t="s">
        <v>390</v>
      </c>
      <c r="D356" s="64">
        <v>95878.93</v>
      </c>
      <c r="E356" s="79"/>
      <c r="F356" s="79">
        <f>SUM(G341:G346)</f>
        <v>95878.933799999999</v>
      </c>
      <c r="G356" s="79"/>
      <c r="H356" s="32"/>
      <c r="I356" s="111" t="e">
        <f>D356-H373</f>
        <v>#VALUE!</v>
      </c>
      <c r="J356" s="119"/>
      <c r="K356" s="119"/>
      <c r="L356" s="119"/>
    </row>
    <row r="357" spans="1:19" s="81" customFormat="1">
      <c r="A357" s="76"/>
      <c r="B357" s="77" t="s">
        <v>388</v>
      </c>
      <c r="C357" s="78" t="s">
        <v>389</v>
      </c>
      <c r="D357" s="64">
        <v>2307.63</v>
      </c>
      <c r="E357" s="79"/>
      <c r="F357" s="64">
        <v>2307.63</v>
      </c>
      <c r="G357" s="79"/>
      <c r="H357" s="32"/>
      <c r="I357" s="111" t="e">
        <f>D357-H374</f>
        <v>#VALUE!</v>
      </c>
      <c r="J357" s="119"/>
      <c r="K357" s="119"/>
      <c r="L357" s="119"/>
    </row>
    <row r="360" spans="1:19" s="25" customFormat="1" ht="15.75">
      <c r="A360" s="5" t="s">
        <v>344</v>
      </c>
      <c r="B360" s="5"/>
      <c r="C360" s="5"/>
      <c r="D360" s="16"/>
      <c r="E360" s="16"/>
      <c r="F360" s="16"/>
      <c r="G360" s="16"/>
      <c r="H360" s="24"/>
      <c r="I360" s="27"/>
      <c r="J360" s="3"/>
      <c r="K360" s="4"/>
      <c r="L360" s="4"/>
      <c r="M360" s="4"/>
      <c r="N360" s="4"/>
      <c r="O360" s="4"/>
      <c r="P360" s="4"/>
      <c r="Q360" s="4"/>
      <c r="R360" s="4"/>
      <c r="S360" s="4"/>
    </row>
    <row r="361" spans="1:19">
      <c r="H361" s="24"/>
      <c r="J361" s="3"/>
    </row>
    <row r="362" spans="1:19">
      <c r="A362" s="6" t="s">
        <v>0</v>
      </c>
      <c r="B362" s="7" t="s">
        <v>1</v>
      </c>
      <c r="C362" s="8" t="s">
        <v>2</v>
      </c>
      <c r="D362" s="17" t="s">
        <v>3</v>
      </c>
      <c r="E362" s="17"/>
      <c r="F362" s="18" t="s">
        <v>4</v>
      </c>
      <c r="G362" s="17" t="s">
        <v>5</v>
      </c>
      <c r="H362" s="26" t="s">
        <v>6</v>
      </c>
      <c r="I362" s="109" t="s">
        <v>7</v>
      </c>
      <c r="J362" s="110"/>
      <c r="K362" s="9"/>
      <c r="L362" s="9"/>
      <c r="M362" s="9"/>
      <c r="N362" s="9"/>
      <c r="O362" s="9"/>
      <c r="P362" s="9"/>
      <c r="Q362" s="9"/>
      <c r="R362" s="9"/>
      <c r="S362" s="9"/>
    </row>
    <row r="363" spans="1:19" s="13" customFormat="1">
      <c r="A363" s="10"/>
      <c r="B363" s="11"/>
      <c r="C363" s="12"/>
      <c r="D363" s="19"/>
      <c r="E363" s="19"/>
      <c r="F363" s="19"/>
      <c r="G363" s="19"/>
      <c r="H363" s="21"/>
      <c r="I363" s="28"/>
      <c r="J363" s="12"/>
    </row>
    <row r="365" spans="1:19" ht="15.95" customHeight="1">
      <c r="A365" s="1" t="s">
        <v>346</v>
      </c>
      <c r="B365" s="2" t="s">
        <v>348</v>
      </c>
      <c r="C365" s="31" t="s">
        <v>347</v>
      </c>
      <c r="D365" s="16">
        <v>310.8</v>
      </c>
      <c r="G365" s="16">
        <f t="shared" ref="G365" si="154">D365+F365</f>
        <v>310.8</v>
      </c>
      <c r="H365" s="43"/>
      <c r="I365" s="111"/>
      <c r="J365" s="32"/>
    </row>
    <row r="366" spans="1:19" ht="15.95" customHeight="1">
      <c r="A366" s="1" t="s">
        <v>346</v>
      </c>
      <c r="B366" s="2" t="s">
        <v>349</v>
      </c>
      <c r="C366" s="31" t="s">
        <v>347</v>
      </c>
      <c r="D366" s="16">
        <v>222</v>
      </c>
      <c r="G366" s="16">
        <f t="shared" ref="G366" si="155">D366+F366</f>
        <v>222</v>
      </c>
      <c r="H366" s="43"/>
      <c r="I366" s="111"/>
      <c r="J366" s="32"/>
    </row>
    <row r="367" spans="1:19" ht="15.95" customHeight="1">
      <c r="A367" s="1" t="s">
        <v>346</v>
      </c>
      <c r="B367" s="2" t="s">
        <v>350</v>
      </c>
      <c r="C367" s="31" t="s">
        <v>347</v>
      </c>
      <c r="D367" s="16">
        <v>418</v>
      </c>
      <c r="G367" s="16">
        <f t="shared" ref="G367" si="156">D367+F367</f>
        <v>418</v>
      </c>
      <c r="H367" s="43"/>
      <c r="I367" s="111"/>
      <c r="J367" s="32"/>
    </row>
    <row r="368" spans="1:19" ht="15.95" customHeight="1">
      <c r="A368" s="1" t="s">
        <v>346</v>
      </c>
      <c r="B368" s="2" t="s">
        <v>351</v>
      </c>
      <c r="C368" s="3" t="s">
        <v>89</v>
      </c>
      <c r="D368" s="16">
        <v>144</v>
      </c>
      <c r="G368" s="16">
        <f t="shared" ref="G368:G369" si="157">D368+F368</f>
        <v>144</v>
      </c>
      <c r="H368" s="43"/>
      <c r="I368" s="111"/>
      <c r="J368" s="32"/>
    </row>
    <row r="369" spans="1:12" ht="15.95" customHeight="1">
      <c r="A369" s="1" t="s">
        <v>346</v>
      </c>
      <c r="B369" s="2" t="s">
        <v>352</v>
      </c>
      <c r="C369" s="3" t="s">
        <v>353</v>
      </c>
      <c r="D369" s="16">
        <v>1061.9000000000001</v>
      </c>
      <c r="F369" s="16">
        <f t="shared" ref="F369" si="158">D369*22%</f>
        <v>233.61800000000002</v>
      </c>
      <c r="G369" s="16">
        <f t="shared" si="157"/>
        <v>1295.518</v>
      </c>
      <c r="H369" s="43" t="s">
        <v>392</v>
      </c>
      <c r="I369" s="111"/>
      <c r="J369" s="32"/>
    </row>
    <row r="370" spans="1:12" ht="15.95" customHeight="1">
      <c r="A370" s="1" t="s">
        <v>346</v>
      </c>
      <c r="B370" s="2" t="s">
        <v>355</v>
      </c>
      <c r="C370" s="3" t="s">
        <v>354</v>
      </c>
      <c r="D370" s="16">
        <v>8494.65</v>
      </c>
      <c r="F370" s="16">
        <f t="shared" ref="F370" si="159">D370*22%</f>
        <v>1868.8229999999999</v>
      </c>
      <c r="G370" s="16">
        <f t="shared" ref="G370" si="160">D370+F370</f>
        <v>10363.473</v>
      </c>
      <c r="H370" s="43" t="s">
        <v>392</v>
      </c>
      <c r="I370" s="111"/>
      <c r="J370" s="32"/>
    </row>
    <row r="371" spans="1:12" ht="15.95" customHeight="1">
      <c r="A371" s="1" t="s">
        <v>346</v>
      </c>
      <c r="B371" s="2" t="s">
        <v>356</v>
      </c>
      <c r="C371" s="3" t="s">
        <v>354</v>
      </c>
      <c r="D371" s="16">
        <v>9999.9599999999991</v>
      </c>
      <c r="F371" s="16">
        <f t="shared" ref="F371" si="161">D371*22%</f>
        <v>2199.9911999999999</v>
      </c>
      <c r="G371" s="16">
        <f t="shared" ref="G371" si="162">D371+F371</f>
        <v>12199.9512</v>
      </c>
      <c r="H371" s="43" t="s">
        <v>392</v>
      </c>
      <c r="I371" s="111"/>
      <c r="J371" s="32"/>
    </row>
    <row r="372" spans="1:12" ht="15.95" customHeight="1">
      <c r="A372" s="1" t="s">
        <v>346</v>
      </c>
      <c r="B372" s="2" t="s">
        <v>357</v>
      </c>
      <c r="C372" s="3" t="s">
        <v>354</v>
      </c>
      <c r="D372" s="16">
        <v>10000</v>
      </c>
      <c r="F372" s="16">
        <f t="shared" ref="F372" si="163">D372*22%</f>
        <v>2200</v>
      </c>
      <c r="G372" s="16">
        <f t="shared" ref="G372" si="164">D372+F372</f>
        <v>12200</v>
      </c>
      <c r="H372" s="43" t="s">
        <v>392</v>
      </c>
      <c r="I372" s="111"/>
      <c r="J372" s="32"/>
    </row>
    <row r="373" spans="1:12" ht="15.95" customHeight="1">
      <c r="A373" s="1" t="s">
        <v>346</v>
      </c>
      <c r="B373" s="2" t="s">
        <v>358</v>
      </c>
      <c r="C373" s="3" t="s">
        <v>335</v>
      </c>
      <c r="D373" s="16">
        <v>4900</v>
      </c>
      <c r="F373" s="16">
        <f t="shared" ref="F373" si="165">D373*22%</f>
        <v>1078</v>
      </c>
      <c r="G373" s="16">
        <f t="shared" ref="G373" si="166">D373+F373</f>
        <v>5978</v>
      </c>
      <c r="H373" s="43" t="s">
        <v>392</v>
      </c>
      <c r="I373" s="111"/>
      <c r="J373" s="32"/>
    </row>
    <row r="374" spans="1:12" ht="15.95" customHeight="1">
      <c r="A374" s="1" t="s">
        <v>346</v>
      </c>
      <c r="B374" s="2" t="s">
        <v>360</v>
      </c>
      <c r="C374" s="3" t="s">
        <v>359</v>
      </c>
      <c r="D374" s="16">
        <v>3196</v>
      </c>
      <c r="F374" s="16">
        <f t="shared" ref="F374" si="167">D374*22%</f>
        <v>703.12</v>
      </c>
      <c r="G374" s="16">
        <f t="shared" ref="G374" si="168">D374+F374</f>
        <v>3899.12</v>
      </c>
      <c r="H374" s="43" t="s">
        <v>434</v>
      </c>
      <c r="I374" s="111"/>
      <c r="J374" s="32"/>
    </row>
    <row r="376" spans="1:12" s="13" customFormat="1" ht="12.95" customHeight="1">
      <c r="A376" s="10"/>
      <c r="B376" s="11"/>
      <c r="C376" s="12"/>
      <c r="D376" s="19"/>
      <c r="E376" s="19"/>
      <c r="F376" s="19"/>
      <c r="G376" s="19"/>
      <c r="H376" s="21"/>
      <c r="I376" s="28"/>
      <c r="J376" s="12"/>
    </row>
    <row r="377" spans="1:12" ht="12.95" customHeight="1"/>
    <row r="378" spans="1:12" ht="12.95" customHeight="1">
      <c r="A378" s="14" t="s">
        <v>8</v>
      </c>
      <c r="D378" s="16">
        <f>SUM(D365:D377)</f>
        <v>38747.31</v>
      </c>
      <c r="F378" s="16">
        <f>SUM(F369:F377)</f>
        <v>8283.5522000000001</v>
      </c>
      <c r="G378" s="16">
        <f>SUM(G365:G374)</f>
        <v>47030.862200000003</v>
      </c>
      <c r="H378" s="96"/>
      <c r="I378" s="32"/>
      <c r="J378" s="23"/>
    </row>
    <row r="379" spans="1:12" s="13" customFormat="1" ht="12.95" customHeight="1">
      <c r="A379" s="15"/>
      <c r="B379" s="11"/>
      <c r="C379" s="12"/>
      <c r="D379" s="19"/>
      <c r="E379" s="19"/>
      <c r="F379" s="19"/>
      <c r="G379" s="19"/>
      <c r="H379" s="21"/>
      <c r="I379" s="113"/>
    </row>
    <row r="380" spans="1:12" ht="12.95" customHeight="1"/>
    <row r="381" spans="1:12" s="81" customFormat="1">
      <c r="A381" s="76"/>
      <c r="B381" s="77" t="s">
        <v>391</v>
      </c>
      <c r="C381" s="78" t="s">
        <v>393</v>
      </c>
      <c r="D381" s="64">
        <v>42036.94</v>
      </c>
      <c r="E381" s="79"/>
      <c r="F381" s="79">
        <f>G369+G370+G371+G372+G373</f>
        <v>42036.942199999998</v>
      </c>
      <c r="G381" s="79"/>
      <c r="H381" s="32"/>
      <c r="I381" s="111" t="e">
        <f>D381-H398</f>
        <v>#VALUE!</v>
      </c>
      <c r="J381" s="119"/>
      <c r="K381" s="119"/>
      <c r="L381" s="119"/>
    </row>
    <row r="386" spans="1:19" s="25" customFormat="1" ht="15.75">
      <c r="A386" s="5" t="s">
        <v>370</v>
      </c>
      <c r="B386" s="5"/>
      <c r="C386" s="5"/>
      <c r="D386" s="16"/>
      <c r="E386" s="16"/>
      <c r="F386" s="16"/>
      <c r="G386" s="16"/>
      <c r="H386" s="24"/>
      <c r="I386" s="27"/>
      <c r="J386" s="3"/>
      <c r="K386" s="4"/>
      <c r="L386" s="4"/>
      <c r="M386" s="4"/>
      <c r="N386" s="4"/>
      <c r="O386" s="4"/>
      <c r="P386" s="4"/>
      <c r="Q386" s="4"/>
      <c r="R386" s="4"/>
      <c r="S386" s="4"/>
    </row>
    <row r="387" spans="1:19">
      <c r="H387" s="24"/>
      <c r="J387" s="3"/>
    </row>
    <row r="388" spans="1:19">
      <c r="A388" s="6" t="s">
        <v>0</v>
      </c>
      <c r="B388" s="7" t="s">
        <v>1</v>
      </c>
      <c r="C388" s="8" t="s">
        <v>2</v>
      </c>
      <c r="D388" s="17" t="s">
        <v>3</v>
      </c>
      <c r="E388" s="17"/>
      <c r="F388" s="18" t="s">
        <v>4</v>
      </c>
      <c r="G388" s="17" t="s">
        <v>5</v>
      </c>
      <c r="H388" s="26" t="s">
        <v>6</v>
      </c>
      <c r="I388" s="109" t="s">
        <v>7</v>
      </c>
      <c r="J388" s="110"/>
      <c r="K388" s="9"/>
      <c r="L388" s="9"/>
      <c r="M388" s="9"/>
      <c r="N388" s="9"/>
      <c r="O388" s="9"/>
      <c r="P388" s="9"/>
      <c r="Q388" s="9"/>
      <c r="R388" s="9"/>
      <c r="S388" s="9"/>
    </row>
    <row r="389" spans="1:19" s="13" customFormat="1">
      <c r="A389" s="10"/>
      <c r="B389" s="11"/>
      <c r="C389" s="12"/>
      <c r="D389" s="19"/>
      <c r="E389" s="19"/>
      <c r="F389" s="19"/>
      <c r="G389" s="19"/>
      <c r="H389" s="21"/>
      <c r="I389" s="28"/>
      <c r="J389" s="12"/>
    </row>
    <row r="391" spans="1:19" ht="15.95" customHeight="1">
      <c r="A391" s="1" t="s">
        <v>365</v>
      </c>
      <c r="B391" s="2" t="s">
        <v>369</v>
      </c>
      <c r="C391" s="3" t="s">
        <v>89</v>
      </c>
      <c r="D391" s="16">
        <v>428</v>
      </c>
      <c r="G391" s="16">
        <f t="shared" ref="G391" si="169">D391+F391</f>
        <v>428</v>
      </c>
      <c r="H391" s="43"/>
      <c r="I391" s="111"/>
      <c r="J391" s="32"/>
    </row>
    <row r="392" spans="1:19" ht="15.95" customHeight="1">
      <c r="A392" s="1" t="s">
        <v>365</v>
      </c>
      <c r="B392" s="2" t="s">
        <v>371</v>
      </c>
      <c r="C392" s="3" t="s">
        <v>89</v>
      </c>
      <c r="D392" s="16">
        <v>524</v>
      </c>
      <c r="G392" s="16">
        <f t="shared" ref="G392" si="170">D392+F392</f>
        <v>524</v>
      </c>
      <c r="H392" s="43"/>
      <c r="I392" s="111"/>
      <c r="J392" s="32"/>
    </row>
    <row r="393" spans="1:19" ht="15.95" customHeight="1">
      <c r="A393" s="1" t="s">
        <v>365</v>
      </c>
      <c r="B393" s="2" t="s">
        <v>372</v>
      </c>
      <c r="C393" s="31" t="s">
        <v>112</v>
      </c>
      <c r="D393" s="16">
        <v>278.67</v>
      </c>
      <c r="G393" s="16">
        <f t="shared" ref="G393" si="171">D393+F393</f>
        <v>278.67</v>
      </c>
      <c r="H393" s="43"/>
      <c r="I393" s="111"/>
      <c r="J393" s="32"/>
    </row>
    <row r="394" spans="1:19" ht="15.95" customHeight="1">
      <c r="A394" s="1" t="s">
        <v>365</v>
      </c>
      <c r="B394" s="2" t="s">
        <v>373</v>
      </c>
      <c r="C394" s="3" t="s">
        <v>353</v>
      </c>
      <c r="D394" s="16">
        <v>3783.36</v>
      </c>
      <c r="F394" s="16">
        <f t="shared" ref="F394:F395" si="172">D394*22%</f>
        <v>832.33920000000001</v>
      </c>
      <c r="G394" s="16">
        <f t="shared" ref="G394:G395" si="173">D394+F394</f>
        <v>4615.6992</v>
      </c>
      <c r="H394" s="43" t="s">
        <v>398</v>
      </c>
      <c r="I394" s="111"/>
      <c r="J394" s="32"/>
    </row>
    <row r="395" spans="1:19" ht="15.95" customHeight="1">
      <c r="A395" s="1" t="s">
        <v>365</v>
      </c>
      <c r="B395" s="2" t="s">
        <v>374</v>
      </c>
      <c r="C395" s="3" t="s">
        <v>354</v>
      </c>
      <c r="D395" s="16">
        <v>376.32</v>
      </c>
      <c r="F395" s="16">
        <f t="shared" si="172"/>
        <v>82.790400000000005</v>
      </c>
      <c r="G395" s="16">
        <f t="shared" si="173"/>
        <v>459.11040000000003</v>
      </c>
      <c r="H395" s="43" t="s">
        <v>398</v>
      </c>
      <c r="I395" s="111"/>
      <c r="J395" s="32"/>
    </row>
    <row r="396" spans="1:19" ht="15.95" customHeight="1">
      <c r="A396" s="1" t="s">
        <v>365</v>
      </c>
      <c r="B396" s="2" t="s">
        <v>375</v>
      </c>
      <c r="C396" s="3" t="s">
        <v>354</v>
      </c>
      <c r="D396" s="16">
        <v>4580.7</v>
      </c>
      <c r="F396" s="16">
        <f t="shared" ref="F396" si="174">D396*22%</f>
        <v>1007.754</v>
      </c>
      <c r="G396" s="16">
        <f t="shared" ref="G396" si="175">D396+F396</f>
        <v>5588.4539999999997</v>
      </c>
      <c r="H396" s="43" t="s">
        <v>398</v>
      </c>
      <c r="I396" s="111"/>
      <c r="J396" s="32"/>
    </row>
    <row r="397" spans="1:19" ht="15.95" customHeight="1">
      <c r="A397" s="1" t="s">
        <v>365</v>
      </c>
      <c r="B397" s="2" t="s">
        <v>376</v>
      </c>
      <c r="C397" s="3" t="s">
        <v>354</v>
      </c>
      <c r="D397" s="16">
        <v>564.4</v>
      </c>
      <c r="F397" s="16">
        <f t="shared" ref="F397" si="176">D397*22%</f>
        <v>124.16799999999999</v>
      </c>
      <c r="G397" s="16">
        <f t="shared" ref="G397" si="177">D397+F397</f>
        <v>688.56799999999998</v>
      </c>
      <c r="H397" s="43" t="s">
        <v>398</v>
      </c>
      <c r="I397" s="111"/>
      <c r="J397" s="32"/>
    </row>
    <row r="398" spans="1:19" ht="15.95" customHeight="1">
      <c r="A398" s="1" t="s">
        <v>365</v>
      </c>
      <c r="B398" s="2" t="s">
        <v>377</v>
      </c>
      <c r="C398" s="3" t="s">
        <v>354</v>
      </c>
      <c r="D398" s="16">
        <v>242</v>
      </c>
      <c r="F398" s="16">
        <f t="shared" ref="F398:F399" si="178">D398*22%</f>
        <v>53.24</v>
      </c>
      <c r="G398" s="16">
        <f t="shared" ref="G398:G400" si="179">D398+F398</f>
        <v>295.24</v>
      </c>
      <c r="H398" s="43" t="s">
        <v>398</v>
      </c>
      <c r="I398" s="111"/>
      <c r="J398" s="32"/>
    </row>
    <row r="399" spans="1:19" ht="15.95" customHeight="1">
      <c r="A399" s="1" t="s">
        <v>365</v>
      </c>
      <c r="B399" s="2" t="s">
        <v>378</v>
      </c>
      <c r="C399" s="3" t="s">
        <v>353</v>
      </c>
      <c r="D399" s="16">
        <v>376.32</v>
      </c>
      <c r="F399" s="16">
        <f t="shared" si="178"/>
        <v>82.790400000000005</v>
      </c>
      <c r="G399" s="16">
        <f t="shared" si="179"/>
        <v>459.11040000000003</v>
      </c>
      <c r="H399" s="43" t="s">
        <v>398</v>
      </c>
      <c r="I399" s="111">
        <f>SUM(G394:G399)</f>
        <v>12106.181999999999</v>
      </c>
      <c r="J399" s="32"/>
    </row>
    <row r="400" spans="1:19" ht="17.100000000000001" customHeight="1">
      <c r="A400" s="1" t="s">
        <v>365</v>
      </c>
      <c r="B400" s="2" t="s">
        <v>379</v>
      </c>
      <c r="C400" s="3" t="s">
        <v>182</v>
      </c>
      <c r="D400" s="16">
        <v>9819.2900000000009</v>
      </c>
      <c r="G400" s="16">
        <f t="shared" si="179"/>
        <v>9819.2900000000009</v>
      </c>
      <c r="H400" s="43" t="s">
        <v>396</v>
      </c>
      <c r="I400" s="111"/>
      <c r="J400" s="32"/>
    </row>
    <row r="404" spans="1:19" s="13" customFormat="1" ht="12.95" customHeight="1">
      <c r="A404" s="10"/>
      <c r="B404" s="11"/>
      <c r="C404" s="12"/>
      <c r="D404" s="19"/>
      <c r="E404" s="19"/>
      <c r="F404" s="19"/>
      <c r="G404" s="19"/>
      <c r="H404" s="21"/>
      <c r="I404" s="28"/>
      <c r="J404" s="12"/>
    </row>
    <row r="405" spans="1:19" ht="12.95" customHeight="1"/>
    <row r="406" spans="1:19" ht="12.95" customHeight="1">
      <c r="A406" s="14" t="s">
        <v>8</v>
      </c>
      <c r="D406" s="16">
        <f>SUM(D391:D405)</f>
        <v>20973.059999999998</v>
      </c>
      <c r="F406" s="16">
        <f>SUM(F394:F405)</f>
        <v>2183.0819999999999</v>
      </c>
      <c r="G406" s="16">
        <f>SUM(G391:G403)</f>
        <v>23156.142</v>
      </c>
      <c r="H406" s="96"/>
      <c r="I406" s="32"/>
      <c r="J406" s="23"/>
    </row>
    <row r="407" spans="1:19" s="13" customFormat="1" ht="12.95" customHeight="1">
      <c r="A407" s="15"/>
      <c r="B407" s="11"/>
      <c r="C407" s="12"/>
      <c r="D407" s="19"/>
      <c r="E407" s="19"/>
      <c r="F407" s="19"/>
      <c r="G407" s="19"/>
      <c r="H407" s="21"/>
      <c r="I407" s="113"/>
    </row>
    <row r="408" spans="1:19" ht="12.95" customHeight="1"/>
    <row r="409" spans="1:19" s="45" customFormat="1" ht="15" customHeight="1">
      <c r="A409" s="40" t="s">
        <v>395</v>
      </c>
      <c r="B409" s="41"/>
      <c r="C409" s="95" t="s">
        <v>441</v>
      </c>
      <c r="D409" s="42">
        <v>9828</v>
      </c>
      <c r="E409" s="42"/>
      <c r="F409" s="42"/>
      <c r="G409" s="42"/>
      <c r="H409" s="46"/>
      <c r="I409" s="44"/>
    </row>
    <row r="410" spans="1:19" s="39" customFormat="1">
      <c r="A410" s="35" t="s">
        <v>394</v>
      </c>
      <c r="B410" s="36"/>
      <c r="C410" s="37" t="s">
        <v>397</v>
      </c>
      <c r="D410" s="38">
        <v>9819.2900000000009</v>
      </c>
      <c r="E410" s="38"/>
      <c r="F410" s="38"/>
      <c r="G410" s="38"/>
      <c r="H410" s="53"/>
      <c r="I410" s="44"/>
      <c r="J410" s="45"/>
      <c r="K410" s="45"/>
      <c r="L410" s="45"/>
    </row>
    <row r="411" spans="1:19" s="66" customFormat="1" ht="15.95" customHeight="1">
      <c r="A411" s="62" t="s">
        <v>399</v>
      </c>
      <c r="B411" s="62" t="s">
        <v>391</v>
      </c>
      <c r="C411" s="63" t="s">
        <v>400</v>
      </c>
      <c r="D411" s="64">
        <v>12106.18</v>
      </c>
      <c r="E411" s="64"/>
      <c r="F411" s="64">
        <f>SUM(G394:G399)</f>
        <v>12106.181999999999</v>
      </c>
      <c r="G411" s="64"/>
      <c r="H411" s="42"/>
      <c r="I411" s="120">
        <f>D411-H429</f>
        <v>12106.18</v>
      </c>
      <c r="J411" s="117"/>
      <c r="K411" s="117"/>
      <c r="L411" s="117"/>
    </row>
    <row r="414" spans="1:19" s="25" customFormat="1" ht="15.75">
      <c r="A414" s="5" t="s">
        <v>380</v>
      </c>
      <c r="B414" s="5"/>
      <c r="C414" s="5"/>
      <c r="D414" s="16"/>
      <c r="E414" s="16"/>
      <c r="F414" s="16"/>
      <c r="G414" s="16"/>
      <c r="H414" s="24"/>
      <c r="I414" s="27"/>
      <c r="J414" s="3"/>
      <c r="K414" s="4"/>
      <c r="L414" s="4"/>
      <c r="M414" s="4"/>
      <c r="N414" s="4"/>
      <c r="O414" s="4"/>
      <c r="P414" s="4"/>
      <c r="Q414" s="4"/>
      <c r="R414" s="4"/>
      <c r="S414" s="4"/>
    </row>
    <row r="415" spans="1:19">
      <c r="H415" s="24"/>
      <c r="J415" s="3"/>
    </row>
    <row r="416" spans="1:19">
      <c r="A416" s="6" t="s">
        <v>0</v>
      </c>
      <c r="B416" s="7" t="s">
        <v>1</v>
      </c>
      <c r="C416" s="8" t="s">
        <v>2</v>
      </c>
      <c r="D416" s="17" t="s">
        <v>3</v>
      </c>
      <c r="E416" s="17"/>
      <c r="F416" s="18" t="s">
        <v>4</v>
      </c>
      <c r="G416" s="17" t="s">
        <v>5</v>
      </c>
      <c r="H416" s="26" t="s">
        <v>6</v>
      </c>
      <c r="I416" s="109" t="s">
        <v>7</v>
      </c>
      <c r="J416" s="110"/>
      <c r="K416" s="9"/>
      <c r="L416" s="9"/>
      <c r="M416" s="9"/>
      <c r="N416" s="9"/>
      <c r="O416" s="9"/>
      <c r="P416" s="9"/>
      <c r="Q416" s="9"/>
      <c r="R416" s="9"/>
      <c r="S416" s="9"/>
    </row>
    <row r="417" spans="1:19" s="13" customFormat="1">
      <c r="A417" s="10"/>
      <c r="B417" s="11"/>
      <c r="C417" s="12"/>
      <c r="D417" s="19"/>
      <c r="E417" s="19"/>
      <c r="F417" s="19"/>
      <c r="G417" s="19"/>
      <c r="H417" s="21"/>
      <c r="I417" s="28"/>
      <c r="J417" s="12"/>
    </row>
    <row r="419" spans="1:19" ht="15.95" customHeight="1">
      <c r="A419" s="1" t="s">
        <v>381</v>
      </c>
      <c r="B419" s="2" t="s">
        <v>382</v>
      </c>
      <c r="C419" s="3" t="s">
        <v>383</v>
      </c>
      <c r="D419" s="16">
        <v>7634</v>
      </c>
      <c r="F419" s="16">
        <f t="shared" ref="F419" si="180">D419*22%</f>
        <v>1679.48</v>
      </c>
      <c r="G419" s="16">
        <f t="shared" ref="G419" si="181">D419+F419</f>
        <v>9313.48</v>
      </c>
      <c r="H419" s="43" t="s">
        <v>413</v>
      </c>
      <c r="I419" s="111"/>
      <c r="J419" s="32"/>
    </row>
    <row r="420" spans="1:19" ht="15.95" customHeight="1">
      <c r="A420" s="1" t="s">
        <v>381</v>
      </c>
      <c r="B420" s="2" t="s">
        <v>384</v>
      </c>
      <c r="C420" s="3" t="s">
        <v>383</v>
      </c>
      <c r="D420" s="16">
        <v>4000</v>
      </c>
      <c r="F420" s="16">
        <f t="shared" ref="F420" si="182">D420*22%</f>
        <v>880</v>
      </c>
      <c r="G420" s="16">
        <f t="shared" ref="G420" si="183">D420+F420</f>
        <v>4880</v>
      </c>
      <c r="H420" s="43" t="s">
        <v>413</v>
      </c>
      <c r="I420" s="111"/>
      <c r="J420" s="32"/>
    </row>
    <row r="424" spans="1:19" s="13" customFormat="1" ht="12.95" customHeight="1">
      <c r="A424" s="10"/>
      <c r="B424" s="11"/>
      <c r="C424" s="12"/>
      <c r="D424" s="19"/>
      <c r="E424" s="19"/>
      <c r="F424" s="19"/>
      <c r="G424" s="19"/>
      <c r="H424" s="21"/>
      <c r="I424" s="28"/>
      <c r="J424" s="12"/>
    </row>
    <row r="425" spans="1:19" ht="12.95" customHeight="1"/>
    <row r="426" spans="1:19" ht="12.95" customHeight="1">
      <c r="A426" s="14" t="s">
        <v>8</v>
      </c>
      <c r="D426" s="16">
        <f>SUM(D419:D425)</f>
        <v>11634</v>
      </c>
      <c r="F426" s="16">
        <f>SUM(F419:F425)</f>
        <v>2559.48</v>
      </c>
      <c r="G426" s="16">
        <f>SUM(G419:G423)</f>
        <v>14193.48</v>
      </c>
      <c r="H426" s="96"/>
      <c r="I426" s="32"/>
      <c r="J426" s="23"/>
    </row>
    <row r="427" spans="1:19" s="13" customFormat="1" ht="12.95" customHeight="1">
      <c r="A427" s="15"/>
      <c r="B427" s="11"/>
      <c r="C427" s="12"/>
      <c r="D427" s="19"/>
      <c r="E427" s="19"/>
      <c r="F427" s="19"/>
      <c r="G427" s="19"/>
      <c r="H427" s="21"/>
      <c r="I427" s="113"/>
    </row>
    <row r="428" spans="1:19" s="66" customFormat="1" ht="15.95" customHeight="1">
      <c r="A428" s="62" t="s">
        <v>412</v>
      </c>
      <c r="B428" s="62"/>
      <c r="C428" s="63" t="s">
        <v>414</v>
      </c>
      <c r="D428" s="64">
        <v>14193.48</v>
      </c>
      <c r="E428" s="64"/>
      <c r="F428" s="64">
        <f>G419+G420</f>
        <v>14193.48</v>
      </c>
      <c r="G428" s="64"/>
      <c r="H428" s="42"/>
      <c r="I428" s="120">
        <f>D428-H446</f>
        <v>14193.48</v>
      </c>
      <c r="J428" s="117"/>
      <c r="K428" s="117"/>
      <c r="L428" s="117"/>
    </row>
    <row r="429" spans="1:19" ht="12.95" customHeight="1"/>
    <row r="430" spans="1:19" ht="27" customHeight="1"/>
    <row r="431" spans="1:19" s="25" customFormat="1" ht="15.75">
      <c r="A431" s="5" t="s">
        <v>402</v>
      </c>
      <c r="B431" s="5"/>
      <c r="C431" s="5"/>
      <c r="D431" s="16"/>
      <c r="E431" s="16"/>
      <c r="F431" s="16"/>
      <c r="G431" s="16"/>
      <c r="H431" s="24"/>
      <c r="I431" s="27"/>
      <c r="J431" s="3"/>
      <c r="K431" s="4"/>
      <c r="L431" s="4"/>
      <c r="M431" s="4"/>
      <c r="N431" s="4"/>
      <c r="O431" s="4"/>
      <c r="P431" s="4"/>
      <c r="Q431" s="4"/>
      <c r="R431" s="4"/>
      <c r="S431" s="4"/>
    </row>
    <row r="432" spans="1:19">
      <c r="H432" s="24"/>
      <c r="J432" s="3"/>
    </row>
    <row r="433" spans="1:19">
      <c r="A433" s="6" t="s">
        <v>0</v>
      </c>
      <c r="B433" s="7" t="s">
        <v>1</v>
      </c>
      <c r="C433" s="8" t="s">
        <v>2</v>
      </c>
      <c r="D433" s="17" t="s">
        <v>3</v>
      </c>
      <c r="E433" s="17"/>
      <c r="F433" s="18" t="s">
        <v>4</v>
      </c>
      <c r="G433" s="17" t="s">
        <v>5</v>
      </c>
      <c r="H433" s="26" t="s">
        <v>6</v>
      </c>
      <c r="I433" s="109" t="s">
        <v>7</v>
      </c>
      <c r="J433" s="110"/>
      <c r="K433" s="9"/>
      <c r="L433" s="9"/>
      <c r="M433" s="9"/>
      <c r="N433" s="9"/>
      <c r="O433" s="9"/>
      <c r="P433" s="9"/>
      <c r="Q433" s="9"/>
      <c r="R433" s="9"/>
      <c r="S433" s="9"/>
    </row>
    <row r="434" spans="1:19" s="13" customFormat="1">
      <c r="A434" s="10"/>
      <c r="B434" s="11"/>
      <c r="C434" s="12"/>
      <c r="D434" s="19"/>
      <c r="E434" s="19"/>
      <c r="F434" s="19"/>
      <c r="G434" s="19"/>
      <c r="H434" s="21"/>
      <c r="I434" s="28"/>
      <c r="J434" s="12"/>
    </row>
    <row r="436" spans="1:19" ht="15" customHeight="1">
      <c r="A436" s="1" t="s">
        <v>401</v>
      </c>
      <c r="B436" s="2" t="s">
        <v>403</v>
      </c>
      <c r="C436" s="3" t="s">
        <v>330</v>
      </c>
      <c r="D436" s="16">
        <v>376</v>
      </c>
      <c r="F436" s="16">
        <f>D436*22%</f>
        <v>82.72</v>
      </c>
      <c r="G436" s="16">
        <f>D436+F436</f>
        <v>458.72</v>
      </c>
      <c r="H436" s="43" t="s">
        <v>430</v>
      </c>
    </row>
    <row r="437" spans="1:19" ht="15.95" customHeight="1">
      <c r="A437" s="1" t="s">
        <v>401</v>
      </c>
      <c r="B437" s="2" t="s">
        <v>404</v>
      </c>
      <c r="C437" s="3" t="s">
        <v>353</v>
      </c>
      <c r="D437" s="16">
        <v>1279.33</v>
      </c>
      <c r="F437" s="16">
        <f t="shared" ref="F437" si="184">D437*22%</f>
        <v>281.45259999999996</v>
      </c>
      <c r="G437" s="16">
        <f t="shared" ref="G437" si="185">D437+F437</f>
        <v>1560.7826</v>
      </c>
      <c r="H437" s="43" t="s">
        <v>430</v>
      </c>
      <c r="I437" s="111">
        <f>SUM(G436:G437)</f>
        <v>2019.5026</v>
      </c>
      <c r="J437" s="32"/>
    </row>
    <row r="438" spans="1:19" ht="15.95" customHeight="1">
      <c r="A438" s="1" t="s">
        <v>401</v>
      </c>
      <c r="B438" s="2" t="s">
        <v>405</v>
      </c>
      <c r="C438" s="3" t="s">
        <v>353</v>
      </c>
      <c r="D438" s="16">
        <v>5850.4</v>
      </c>
      <c r="F438" s="16">
        <f t="shared" ref="F438" si="186">D438*22%</f>
        <v>1287.088</v>
      </c>
      <c r="G438" s="16">
        <f t="shared" ref="G438" si="187">D438+F438</f>
        <v>7137.4879999999994</v>
      </c>
      <c r="H438" s="43" t="s">
        <v>430</v>
      </c>
      <c r="I438" s="111">
        <f>G437+G438</f>
        <v>8698.2705999999998</v>
      </c>
      <c r="J438" s="32"/>
    </row>
    <row r="439" spans="1:19" ht="15.95" customHeight="1">
      <c r="A439" s="1" t="s">
        <v>401</v>
      </c>
      <c r="B439" s="2" t="s">
        <v>406</v>
      </c>
      <c r="C439" s="31" t="s">
        <v>112</v>
      </c>
      <c r="D439" s="16">
        <v>4064.02</v>
      </c>
      <c r="G439" s="16">
        <f>D439+F439</f>
        <v>4064.02</v>
      </c>
      <c r="H439" s="43"/>
      <c r="I439" s="111"/>
      <c r="J439" s="32"/>
    </row>
    <row r="440" spans="1:19" ht="15.95" customHeight="1">
      <c r="A440" s="1" t="s">
        <v>401</v>
      </c>
      <c r="B440" s="2" t="s">
        <v>408</v>
      </c>
      <c r="C440" s="3" t="s">
        <v>407</v>
      </c>
      <c r="D440" s="16">
        <v>6300</v>
      </c>
      <c r="F440" s="16">
        <f>D440*22%</f>
        <v>1386</v>
      </c>
      <c r="G440" s="16">
        <f>D440+F440</f>
        <v>7686</v>
      </c>
      <c r="H440" s="43" t="s">
        <v>466</v>
      </c>
      <c r="I440" s="111"/>
      <c r="J440" s="32"/>
    </row>
    <row r="441" spans="1:19" ht="15.95" customHeight="1">
      <c r="A441" s="1" t="s">
        <v>401</v>
      </c>
      <c r="B441" s="2" t="s">
        <v>409</v>
      </c>
      <c r="C441" s="3" t="s">
        <v>335</v>
      </c>
      <c r="D441" s="16">
        <v>10000</v>
      </c>
      <c r="F441" s="16">
        <f t="shared" ref="F441" si="188">D441*22%</f>
        <v>2200</v>
      </c>
      <c r="G441" s="16">
        <f t="shared" ref="G441" si="189">D441+F441</f>
        <v>12200</v>
      </c>
      <c r="H441" s="43" t="s">
        <v>430</v>
      </c>
      <c r="I441" s="111">
        <f>G440+G441</f>
        <v>19886</v>
      </c>
      <c r="J441" s="32"/>
    </row>
    <row r="442" spans="1:19" ht="15.95" customHeight="1">
      <c r="A442" s="1" t="s">
        <v>401</v>
      </c>
      <c r="B442" s="2" t="s">
        <v>410</v>
      </c>
      <c r="C442" s="3" t="s">
        <v>166</v>
      </c>
      <c r="D442" s="16">
        <v>100000</v>
      </c>
      <c r="F442" s="16">
        <f t="shared" ref="F442" si="190">D442*22%</f>
        <v>22000</v>
      </c>
      <c r="G442" s="16">
        <f t="shared" ref="G442" si="191">D442+F442</f>
        <v>122000</v>
      </c>
      <c r="H442" s="43" t="s">
        <v>430</v>
      </c>
      <c r="I442" s="111">
        <f>G441+G442</f>
        <v>134200</v>
      </c>
      <c r="J442" s="32"/>
    </row>
    <row r="443" spans="1:19" ht="15.95" customHeight="1">
      <c r="A443" s="1" t="s">
        <v>401</v>
      </c>
      <c r="B443" s="2" t="s">
        <v>411</v>
      </c>
      <c r="C443" s="3" t="s">
        <v>163</v>
      </c>
      <c r="D443" s="16">
        <v>75000</v>
      </c>
      <c r="F443" s="16">
        <f t="shared" ref="F443" si="192">D443*22%</f>
        <v>16500</v>
      </c>
      <c r="G443" s="16">
        <f t="shared" ref="G443" si="193">D443+F443</f>
        <v>91500</v>
      </c>
      <c r="H443" s="43" t="s">
        <v>430</v>
      </c>
      <c r="I443" s="111">
        <f>G442+G443</f>
        <v>213500</v>
      </c>
      <c r="J443" s="32"/>
    </row>
    <row r="446" spans="1:19" s="13" customFormat="1" ht="12.95" customHeight="1">
      <c r="A446" s="10"/>
      <c r="B446" s="11"/>
      <c r="C446" s="12"/>
      <c r="D446" s="19"/>
      <c r="E446" s="19"/>
      <c r="F446" s="19"/>
      <c r="G446" s="19"/>
      <c r="H446" s="21"/>
      <c r="I446" s="28"/>
      <c r="J446" s="12"/>
    </row>
    <row r="447" spans="1:19" ht="12.95" customHeight="1"/>
    <row r="448" spans="1:19" ht="12.95" customHeight="1">
      <c r="A448" s="14" t="s">
        <v>8</v>
      </c>
      <c r="D448" s="16">
        <f>SUM(D436:D447)</f>
        <v>202869.75</v>
      </c>
      <c r="F448" s="16">
        <f>SUM(F435:F444)</f>
        <v>43737.260600000001</v>
      </c>
      <c r="G448" s="16">
        <f>SUM(G436:G444)</f>
        <v>246607.01060000001</v>
      </c>
      <c r="H448" s="96"/>
      <c r="I448" s="32"/>
      <c r="J448" s="23"/>
    </row>
    <row r="449" spans="1:19" s="13" customFormat="1" ht="12.95" customHeight="1">
      <c r="A449" s="15"/>
      <c r="B449" s="11"/>
      <c r="C449" s="12"/>
      <c r="D449" s="19"/>
      <c r="E449" s="19"/>
      <c r="F449" s="19"/>
      <c r="G449" s="19"/>
      <c r="H449" s="21"/>
      <c r="I449" s="113"/>
    </row>
    <row r="450" spans="1:19" s="66" customFormat="1" ht="15.95" customHeight="1">
      <c r="A450" s="62" t="s">
        <v>429</v>
      </c>
      <c r="B450" s="62"/>
      <c r="C450" s="63" t="s">
        <v>431</v>
      </c>
      <c r="D450" s="64">
        <v>234856.99</v>
      </c>
      <c r="E450" s="64"/>
      <c r="F450" s="64">
        <f>G436+G437+G438+G441+G442+G443</f>
        <v>234856.99059999999</v>
      </c>
      <c r="G450" s="64"/>
      <c r="H450" s="42"/>
      <c r="I450" s="120">
        <f>D450-H470</f>
        <v>234856.99</v>
      </c>
      <c r="J450" s="117"/>
      <c r="K450" s="117"/>
      <c r="L450" s="117"/>
    </row>
    <row r="451" spans="1:19" s="66" customFormat="1" ht="15.95" customHeight="1">
      <c r="A451" s="62" t="s">
        <v>432</v>
      </c>
      <c r="B451" s="62"/>
      <c r="C451" s="63" t="s">
        <v>433</v>
      </c>
      <c r="D451" s="64">
        <v>3899.12</v>
      </c>
      <c r="E451" s="64"/>
      <c r="F451" s="64">
        <f>G374</f>
        <v>3899.12</v>
      </c>
      <c r="G451" s="64"/>
      <c r="H451" s="42"/>
      <c r="I451" s="120">
        <f>D451-H471</f>
        <v>3899.12</v>
      </c>
      <c r="J451" s="117"/>
      <c r="K451" s="117"/>
      <c r="L451" s="117"/>
    </row>
    <row r="452" spans="1:19" s="81" customFormat="1" ht="28.5" customHeight="1">
      <c r="A452" s="77" t="s">
        <v>465</v>
      </c>
      <c r="B452" s="77"/>
      <c r="C452" s="78" t="s">
        <v>464</v>
      </c>
      <c r="D452" s="79">
        <v>7686</v>
      </c>
      <c r="E452" s="79"/>
      <c r="F452" s="79"/>
      <c r="G452" s="79"/>
      <c r="H452" s="97"/>
      <c r="I452" s="121"/>
      <c r="J452" s="119"/>
      <c r="K452" s="119"/>
      <c r="L452" s="119"/>
    </row>
    <row r="453" spans="1:19" ht="12.95" customHeight="1"/>
    <row r="455" spans="1:19" s="25" customFormat="1" ht="15.75">
      <c r="A455" s="5" t="s">
        <v>415</v>
      </c>
      <c r="B455" s="5"/>
      <c r="C455" s="5"/>
      <c r="D455" s="16"/>
      <c r="E455" s="16"/>
      <c r="F455" s="16"/>
      <c r="G455" s="16"/>
      <c r="H455" s="24"/>
      <c r="I455" s="27"/>
      <c r="J455" s="3"/>
      <c r="K455" s="4"/>
      <c r="L455" s="4"/>
      <c r="M455" s="4"/>
      <c r="N455" s="4"/>
      <c r="O455" s="4"/>
      <c r="P455" s="4"/>
      <c r="Q455" s="4"/>
      <c r="R455" s="4"/>
      <c r="S455" s="4"/>
    </row>
    <row r="456" spans="1:19">
      <c r="H456" s="24"/>
      <c r="J456" s="3"/>
    </row>
    <row r="457" spans="1:19">
      <c r="A457" s="6" t="s">
        <v>0</v>
      </c>
      <c r="B457" s="7" t="s">
        <v>1</v>
      </c>
      <c r="C457" s="8" t="s">
        <v>2</v>
      </c>
      <c r="D457" s="17" t="s">
        <v>3</v>
      </c>
      <c r="E457" s="17"/>
      <c r="F457" s="18" t="s">
        <v>4</v>
      </c>
      <c r="G457" s="17" t="s">
        <v>5</v>
      </c>
      <c r="H457" s="26" t="s">
        <v>6</v>
      </c>
      <c r="I457" s="109" t="s">
        <v>7</v>
      </c>
      <c r="J457" s="110"/>
      <c r="K457" s="9"/>
      <c r="L457" s="9"/>
      <c r="M457" s="9"/>
      <c r="N457" s="9"/>
      <c r="O457" s="9"/>
      <c r="P457" s="9"/>
      <c r="Q457" s="9"/>
      <c r="R457" s="9"/>
      <c r="S457" s="9"/>
    </row>
    <row r="458" spans="1:19" s="13" customFormat="1">
      <c r="A458" s="10"/>
      <c r="B458" s="11"/>
      <c r="C458" s="12"/>
      <c r="D458" s="19"/>
      <c r="E458" s="19"/>
      <c r="F458" s="19"/>
      <c r="G458" s="19"/>
      <c r="H458" s="21"/>
      <c r="I458" s="28"/>
      <c r="J458" s="12"/>
    </row>
    <row r="460" spans="1:19" ht="15.95" customHeight="1">
      <c r="A460" s="1" t="s">
        <v>417</v>
      </c>
      <c r="B460" s="2" t="s">
        <v>416</v>
      </c>
      <c r="C460" s="3" t="s">
        <v>354</v>
      </c>
      <c r="D460" s="16">
        <v>18372.8</v>
      </c>
      <c r="F460" s="16">
        <f t="shared" ref="F460" si="194">D460*22%</f>
        <v>4042.0160000000001</v>
      </c>
      <c r="G460" s="16">
        <f t="shared" ref="G460" si="195">D460+F460</f>
        <v>22414.815999999999</v>
      </c>
      <c r="H460" s="43" t="s">
        <v>463</v>
      </c>
      <c r="I460" s="111"/>
      <c r="J460" s="32"/>
    </row>
    <row r="461" spans="1:19" ht="15.95" customHeight="1">
      <c r="A461" s="1" t="s">
        <v>417</v>
      </c>
      <c r="B461" s="2" t="s">
        <v>418</v>
      </c>
      <c r="C461" s="3" t="s">
        <v>354</v>
      </c>
      <c r="D461" s="16">
        <v>9358.4599999999991</v>
      </c>
      <c r="F461" s="16">
        <f t="shared" ref="F461" si="196">D461*22%</f>
        <v>2058.8611999999998</v>
      </c>
      <c r="G461" s="16">
        <f t="shared" ref="G461" si="197">D461+F461</f>
        <v>11417.321199999998</v>
      </c>
      <c r="H461" s="43" t="s">
        <v>463</v>
      </c>
      <c r="I461" s="111"/>
      <c r="J461" s="32"/>
    </row>
    <row r="462" spans="1:19" ht="15.95" customHeight="1">
      <c r="A462" s="1" t="s">
        <v>417</v>
      </c>
      <c r="B462" s="2" t="s">
        <v>419</v>
      </c>
      <c r="C462" s="3" t="s">
        <v>354</v>
      </c>
      <c r="D462" s="16">
        <v>3628.76</v>
      </c>
      <c r="F462" s="16">
        <f t="shared" ref="F462" si="198">D462*22%</f>
        <v>798.32720000000006</v>
      </c>
      <c r="G462" s="16">
        <f t="shared" ref="G462" si="199">D462+F462</f>
        <v>4427.0871999999999</v>
      </c>
      <c r="H462" s="43" t="s">
        <v>463</v>
      </c>
      <c r="I462" s="111"/>
      <c r="J462" s="32"/>
    </row>
    <row r="463" spans="1:19" ht="15.95" customHeight="1">
      <c r="A463" s="1" t="s">
        <v>417</v>
      </c>
      <c r="B463" s="2" t="s">
        <v>420</v>
      </c>
      <c r="C463" s="3" t="s">
        <v>353</v>
      </c>
      <c r="D463" s="16">
        <v>2628.8</v>
      </c>
      <c r="F463" s="16">
        <f t="shared" ref="F463" si="200">D463*22%</f>
        <v>578.33600000000001</v>
      </c>
      <c r="G463" s="16">
        <f t="shared" ref="G463" si="201">D463+F463</f>
        <v>3207.1360000000004</v>
      </c>
      <c r="H463" s="43" t="s">
        <v>463</v>
      </c>
      <c r="I463" s="111"/>
      <c r="J463" s="32"/>
    </row>
    <row r="464" spans="1:19" ht="15.95" customHeight="1">
      <c r="A464" s="1" t="s">
        <v>417</v>
      </c>
      <c r="B464" s="2" t="s">
        <v>421</v>
      </c>
      <c r="C464" s="3" t="s">
        <v>353</v>
      </c>
      <c r="D464" s="16">
        <v>2388.8000000000002</v>
      </c>
      <c r="F464" s="16">
        <f t="shared" ref="F464" si="202">D464*22%</f>
        <v>525.53600000000006</v>
      </c>
      <c r="G464" s="16">
        <f t="shared" ref="G464" si="203">D464+F464</f>
        <v>2914.3360000000002</v>
      </c>
      <c r="H464" s="43" t="s">
        <v>463</v>
      </c>
      <c r="I464" s="111"/>
      <c r="J464" s="32"/>
    </row>
    <row r="465" spans="1:12" ht="15.95" customHeight="1">
      <c r="A465" s="1" t="s">
        <v>417</v>
      </c>
      <c r="B465" s="2" t="s">
        <v>423</v>
      </c>
      <c r="C465" s="3" t="s">
        <v>422</v>
      </c>
      <c r="D465" s="16">
        <v>8154</v>
      </c>
      <c r="F465" s="16">
        <f t="shared" ref="F465" si="204">D465*22%</f>
        <v>1793.88</v>
      </c>
      <c r="G465" s="16">
        <f t="shared" ref="G465" si="205">D465+F465</f>
        <v>9947.880000000001</v>
      </c>
      <c r="H465" s="43" t="s">
        <v>463</v>
      </c>
      <c r="I465" s="111"/>
      <c r="J465" s="32"/>
    </row>
    <row r="466" spans="1:12" ht="15.95" customHeight="1">
      <c r="A466" s="1" t="s">
        <v>417</v>
      </c>
      <c r="B466" s="2" t="s">
        <v>424</v>
      </c>
      <c r="C466" s="3" t="s">
        <v>97</v>
      </c>
      <c r="D466" s="16">
        <v>6000</v>
      </c>
      <c r="F466" s="16">
        <f t="shared" ref="F466:F467" si="206">D466*22%</f>
        <v>1320</v>
      </c>
      <c r="G466" s="16">
        <f t="shared" ref="G466:G467" si="207">D466+F466</f>
        <v>7320</v>
      </c>
      <c r="H466" s="43" t="s">
        <v>554</v>
      </c>
      <c r="I466" s="111"/>
      <c r="J466" s="32"/>
    </row>
    <row r="467" spans="1:12" ht="15.95" customHeight="1">
      <c r="A467" s="1" t="s">
        <v>417</v>
      </c>
      <c r="B467" s="2" t="s">
        <v>426</v>
      </c>
      <c r="C467" s="3" t="s">
        <v>425</v>
      </c>
      <c r="D467" s="16">
        <v>9000</v>
      </c>
      <c r="F467" s="16">
        <f t="shared" si="206"/>
        <v>1980</v>
      </c>
      <c r="G467" s="16">
        <f t="shared" si="207"/>
        <v>10980</v>
      </c>
      <c r="H467" s="43" t="s">
        <v>463</v>
      </c>
      <c r="I467" s="111"/>
      <c r="J467" s="32"/>
    </row>
    <row r="468" spans="1:12" ht="15.95" customHeight="1">
      <c r="A468" s="1" t="s">
        <v>417</v>
      </c>
      <c r="B468" s="2" t="s">
        <v>427</v>
      </c>
      <c r="C468" s="3" t="s">
        <v>330</v>
      </c>
      <c r="D468" s="16">
        <v>7204</v>
      </c>
      <c r="F468" s="16">
        <f t="shared" ref="F468" si="208">D468*22%</f>
        <v>1584.88</v>
      </c>
      <c r="G468" s="16">
        <f t="shared" ref="G468" si="209">D468+F468</f>
        <v>8788.880000000001</v>
      </c>
      <c r="H468" s="43" t="s">
        <v>463</v>
      </c>
      <c r="I468" s="111"/>
      <c r="J468" s="32"/>
    </row>
    <row r="469" spans="1:12" ht="15.95" customHeight="1">
      <c r="A469" s="1" t="s">
        <v>417</v>
      </c>
      <c r="B469" s="2" t="s">
        <v>428</v>
      </c>
      <c r="C469" s="3" t="s">
        <v>163</v>
      </c>
      <c r="D469" s="16">
        <v>9648</v>
      </c>
      <c r="F469" s="16">
        <f t="shared" ref="F469" si="210">D469*22%</f>
        <v>2122.56</v>
      </c>
      <c r="G469" s="16">
        <f t="shared" ref="G469" si="211">D469+F469</f>
        <v>11770.56</v>
      </c>
      <c r="H469" s="43" t="s">
        <v>466</v>
      </c>
      <c r="I469" s="111"/>
      <c r="J469" s="32"/>
    </row>
    <row r="471" spans="1:12" s="13" customFormat="1" ht="12.95" customHeight="1">
      <c r="A471" s="10"/>
      <c r="B471" s="11"/>
      <c r="C471" s="12"/>
      <c r="D471" s="19"/>
      <c r="E471" s="19"/>
      <c r="F471" s="19"/>
      <c r="G471" s="19"/>
      <c r="H471" s="21"/>
      <c r="I471" s="28"/>
      <c r="J471" s="12"/>
    </row>
    <row r="472" spans="1:12" ht="12.95" customHeight="1"/>
    <row r="473" spans="1:12" ht="12.95" customHeight="1">
      <c r="A473" s="14" t="s">
        <v>8</v>
      </c>
      <c r="D473" s="16">
        <f>SUM(D460:D472)</f>
        <v>76383.62</v>
      </c>
      <c r="F473" s="16">
        <f>SUM(F459:F468)</f>
        <v>14681.8364</v>
      </c>
      <c r="G473" s="16">
        <f>SUM(G460:G470)</f>
        <v>93188.016400000008</v>
      </c>
      <c r="H473" s="96"/>
      <c r="I473" s="32"/>
      <c r="J473" s="23"/>
    </row>
    <row r="474" spans="1:12" s="13" customFormat="1" ht="12.95" customHeight="1">
      <c r="A474" s="15"/>
      <c r="B474" s="11"/>
      <c r="C474" s="12"/>
      <c r="D474" s="19"/>
      <c r="E474" s="19"/>
      <c r="F474" s="19"/>
      <c r="G474" s="19"/>
      <c r="H474" s="21"/>
      <c r="I474" s="113"/>
    </row>
    <row r="476" spans="1:12" s="81" customFormat="1" ht="36" customHeight="1">
      <c r="A476" s="77" t="s">
        <v>435</v>
      </c>
      <c r="B476" s="77"/>
      <c r="C476" s="78" t="s">
        <v>468</v>
      </c>
      <c r="D476" s="79">
        <v>74097.47</v>
      </c>
      <c r="E476" s="79"/>
      <c r="F476" s="79">
        <f>G460+G461+G462+G463+G464+G465+G467+G468</f>
        <v>74097.45640000001</v>
      </c>
      <c r="G476" s="79"/>
      <c r="H476" s="97"/>
      <c r="I476" s="121" t="e">
        <f>D476-H499</f>
        <v>#VALUE!</v>
      </c>
      <c r="J476" s="119"/>
      <c r="K476" s="119"/>
      <c r="L476" s="119"/>
    </row>
    <row r="477" spans="1:12" s="81" customFormat="1" ht="21.95" customHeight="1">
      <c r="A477" s="77" t="s">
        <v>465</v>
      </c>
      <c r="B477" s="77"/>
      <c r="C477" s="78" t="s">
        <v>467</v>
      </c>
      <c r="D477" s="79">
        <v>11770.56</v>
      </c>
      <c r="E477" s="79"/>
      <c r="F477" s="79"/>
      <c r="G477" s="79"/>
      <c r="H477" s="97"/>
      <c r="I477" s="121" t="e">
        <f>D477-H500</f>
        <v>#VALUE!</v>
      </c>
      <c r="J477" s="119"/>
      <c r="K477" s="119"/>
      <c r="L477" s="119"/>
    </row>
    <row r="478" spans="1:12" s="81" customFormat="1" ht="21.95" customHeight="1">
      <c r="A478" s="77" t="s">
        <v>555</v>
      </c>
      <c r="B478" s="77"/>
      <c r="C478" s="78" t="s">
        <v>556</v>
      </c>
      <c r="D478" s="79">
        <v>7320</v>
      </c>
      <c r="E478" s="79"/>
      <c r="F478" s="79"/>
      <c r="G478" s="79"/>
      <c r="H478" s="97"/>
      <c r="I478" s="121">
        <f>D478-H501</f>
        <v>7320</v>
      </c>
      <c r="J478" s="119"/>
      <c r="K478" s="119"/>
      <c r="L478" s="119"/>
    </row>
    <row r="481" spans="1:19" s="25" customFormat="1" ht="15.75">
      <c r="A481" s="5" t="s">
        <v>436</v>
      </c>
      <c r="B481" s="5"/>
      <c r="C481" s="5"/>
      <c r="D481" s="16"/>
      <c r="E481" s="16"/>
      <c r="F481" s="16"/>
      <c r="G481" s="16"/>
      <c r="H481" s="24"/>
      <c r="I481" s="27"/>
      <c r="J481" s="3"/>
      <c r="K481" s="4"/>
      <c r="L481" s="4"/>
      <c r="M481" s="4"/>
      <c r="N481" s="4"/>
      <c r="O481" s="4"/>
      <c r="P481" s="4"/>
      <c r="Q481" s="4"/>
      <c r="R481" s="4"/>
      <c r="S481" s="4"/>
    </row>
    <row r="483" spans="1:19" ht="15.95" customHeight="1">
      <c r="A483" s="1" t="s">
        <v>437</v>
      </c>
      <c r="B483" s="2" t="s">
        <v>438</v>
      </c>
      <c r="C483" s="3" t="s">
        <v>106</v>
      </c>
      <c r="D483" s="16">
        <v>6744.4</v>
      </c>
      <c r="G483" s="16">
        <f t="shared" ref="G483" si="212">D483+F483</f>
        <v>6744.4</v>
      </c>
      <c r="H483" s="43" t="s">
        <v>506</v>
      </c>
      <c r="I483" s="111"/>
      <c r="J483" s="32"/>
    </row>
    <row r="484" spans="1:19" ht="15.95" customHeight="1">
      <c r="A484" s="1" t="s">
        <v>437</v>
      </c>
      <c r="B484" s="2" t="s">
        <v>439</v>
      </c>
      <c r="C484" s="3" t="s">
        <v>143</v>
      </c>
      <c r="D484" s="16">
        <v>3477.31</v>
      </c>
      <c r="G484" s="16">
        <f t="shared" ref="G484" si="213">D484+F484</f>
        <v>3477.31</v>
      </c>
      <c r="H484" s="43" t="s">
        <v>506</v>
      </c>
      <c r="I484" s="111"/>
      <c r="J484" s="32"/>
    </row>
    <row r="486" spans="1:19" s="13" customFormat="1" ht="12.95" customHeight="1">
      <c r="A486" s="10"/>
      <c r="B486" s="11"/>
      <c r="C486" s="12"/>
      <c r="D486" s="19"/>
      <c r="E486" s="19"/>
      <c r="F486" s="19"/>
      <c r="G486" s="19"/>
      <c r="H486" s="21"/>
      <c r="I486" s="28"/>
      <c r="J486" s="12"/>
    </row>
    <row r="487" spans="1:19" ht="12.95" customHeight="1"/>
    <row r="488" spans="1:19" ht="12.95" customHeight="1">
      <c r="A488" s="14" t="s">
        <v>8</v>
      </c>
      <c r="D488" s="16">
        <f>SUM(D483:D487)</f>
        <v>10221.709999999999</v>
      </c>
      <c r="G488" s="16">
        <f>SUM(G483:G487)</f>
        <v>10221.709999999999</v>
      </c>
      <c r="H488" s="96"/>
      <c r="I488" s="32"/>
      <c r="J488" s="23"/>
    </row>
    <row r="489" spans="1:19" s="13" customFormat="1" ht="12.95" customHeight="1">
      <c r="A489" s="15"/>
      <c r="B489" s="11"/>
      <c r="C489" s="12"/>
      <c r="D489" s="19"/>
      <c r="E489" s="19"/>
      <c r="F489" s="19"/>
      <c r="G489" s="19"/>
      <c r="H489" s="21"/>
      <c r="I489" s="113"/>
    </row>
    <row r="491" spans="1:19" s="81" customFormat="1" ht="20.25" customHeight="1">
      <c r="A491" s="77" t="s">
        <v>505</v>
      </c>
      <c r="B491" s="77"/>
      <c r="C491" s="78" t="s">
        <v>508</v>
      </c>
      <c r="D491" s="79">
        <v>3477.31</v>
      </c>
      <c r="E491" s="79"/>
      <c r="F491" s="79"/>
      <c r="G491" s="79"/>
      <c r="H491" s="97"/>
      <c r="I491" s="121">
        <f>D491-H514</f>
        <v>3477.31</v>
      </c>
      <c r="J491" s="119"/>
      <c r="K491" s="119"/>
      <c r="L491" s="119"/>
    </row>
    <row r="492" spans="1:19" s="81" customFormat="1" ht="20.25" customHeight="1">
      <c r="A492" s="77" t="s">
        <v>505</v>
      </c>
      <c r="B492" s="77"/>
      <c r="C492" s="78" t="s">
        <v>509</v>
      </c>
      <c r="D492" s="79">
        <v>6744.4</v>
      </c>
      <c r="E492" s="79"/>
      <c r="F492" s="79"/>
      <c r="G492" s="79"/>
      <c r="H492" s="97"/>
      <c r="I492" s="121">
        <f>D492-H515</f>
        <v>6744.4</v>
      </c>
      <c r="J492" s="119"/>
      <c r="K492" s="119"/>
      <c r="L492" s="119"/>
    </row>
    <row r="496" spans="1:19" s="25" customFormat="1" ht="15.75">
      <c r="A496" s="5" t="s">
        <v>440</v>
      </c>
      <c r="B496" s="5"/>
      <c r="C496" s="5"/>
      <c r="D496" s="16"/>
      <c r="E496" s="16"/>
      <c r="F496" s="16"/>
      <c r="G496" s="16"/>
      <c r="H496" s="24"/>
      <c r="I496" s="27"/>
      <c r="J496" s="3"/>
      <c r="K496" s="4"/>
      <c r="L496" s="4"/>
      <c r="M496" s="4"/>
      <c r="N496" s="4"/>
      <c r="O496" s="4"/>
      <c r="P496" s="4"/>
      <c r="Q496" s="4"/>
      <c r="R496" s="4"/>
      <c r="S496" s="4"/>
    </row>
    <row r="498" spans="1:10" ht="15.95" customHeight="1">
      <c r="A498" s="1" t="s">
        <v>437</v>
      </c>
      <c r="B498" s="2" t="s">
        <v>443</v>
      </c>
      <c r="C498" s="3" t="s">
        <v>442</v>
      </c>
      <c r="D498" s="16">
        <v>5700</v>
      </c>
      <c r="F498" s="16">
        <f t="shared" ref="F498" si="214">D498*22%</f>
        <v>1254</v>
      </c>
      <c r="G498" s="16">
        <f t="shared" ref="G498:G507" si="215">D498+F498</f>
        <v>6954</v>
      </c>
      <c r="H498" s="43" t="s">
        <v>514</v>
      </c>
      <c r="I498" s="111"/>
      <c r="J498" s="32"/>
    </row>
    <row r="499" spans="1:10" ht="15.95" customHeight="1">
      <c r="A499" s="1" t="s">
        <v>437</v>
      </c>
      <c r="B499" s="2" t="s">
        <v>444</v>
      </c>
      <c r="C499" s="3" t="s">
        <v>459</v>
      </c>
      <c r="D499" s="16">
        <v>48565</v>
      </c>
      <c r="F499" s="16">
        <f t="shared" ref="F499" si="216">D499*22%</f>
        <v>10684.3</v>
      </c>
      <c r="G499" s="16">
        <f>D499+F499</f>
        <v>59249.3</v>
      </c>
      <c r="H499" s="43" t="s">
        <v>511</v>
      </c>
      <c r="I499" s="111"/>
      <c r="J499" s="32"/>
    </row>
    <row r="500" spans="1:10" ht="15.95" customHeight="1">
      <c r="A500" s="1" t="s">
        <v>437</v>
      </c>
      <c r="B500" s="2" t="s">
        <v>445</v>
      </c>
      <c r="C500" s="3" t="s">
        <v>446</v>
      </c>
      <c r="D500" s="16">
        <v>6559.29</v>
      </c>
      <c r="G500" s="16">
        <f t="shared" si="215"/>
        <v>6559.29</v>
      </c>
      <c r="H500" s="43" t="s">
        <v>532</v>
      </c>
      <c r="I500" s="111"/>
      <c r="J500" s="32"/>
    </row>
    <row r="501" spans="1:10" ht="15.95" customHeight="1">
      <c r="A501" s="1" t="s">
        <v>437</v>
      </c>
      <c r="B501" s="2" t="s">
        <v>447</v>
      </c>
      <c r="C501" s="31" t="s">
        <v>448</v>
      </c>
      <c r="D501" s="16">
        <v>85.33</v>
      </c>
      <c r="G501" s="16">
        <f t="shared" si="215"/>
        <v>85.33</v>
      </c>
      <c r="H501" s="43"/>
      <c r="I501" s="111"/>
      <c r="J501" s="32"/>
    </row>
    <row r="502" spans="1:10" ht="15.95" customHeight="1">
      <c r="A502" s="1" t="s">
        <v>437</v>
      </c>
      <c r="B502" s="2" t="s">
        <v>449</v>
      </c>
      <c r="C502" s="31" t="s">
        <v>448</v>
      </c>
      <c r="D502" s="16">
        <v>1464.5</v>
      </c>
      <c r="G502" s="16">
        <f t="shared" si="215"/>
        <v>1464.5</v>
      </c>
      <c r="H502" s="43"/>
      <c r="I502" s="111"/>
      <c r="J502" s="32"/>
    </row>
    <row r="503" spans="1:10" ht="15.95" customHeight="1">
      <c r="A503" s="1" t="s">
        <v>437</v>
      </c>
      <c r="B503" s="2" t="s">
        <v>451</v>
      </c>
      <c r="C503" s="3" t="s">
        <v>450</v>
      </c>
      <c r="D503" s="16">
        <v>2682</v>
      </c>
      <c r="G503" s="16">
        <f t="shared" si="215"/>
        <v>2682</v>
      </c>
      <c r="H503" s="43" t="s">
        <v>603</v>
      </c>
      <c r="I503" s="111"/>
      <c r="J503" s="32"/>
    </row>
    <row r="504" spans="1:10" ht="15.95" customHeight="1">
      <c r="A504" s="1" t="s">
        <v>437</v>
      </c>
      <c r="B504" s="2" t="s">
        <v>452</v>
      </c>
      <c r="C504" s="3" t="s">
        <v>450</v>
      </c>
      <c r="D504" s="16">
        <v>882</v>
      </c>
      <c r="G504" s="16">
        <f t="shared" si="215"/>
        <v>882</v>
      </c>
      <c r="H504" s="43" t="s">
        <v>603</v>
      </c>
      <c r="I504" s="111"/>
      <c r="J504" s="32"/>
    </row>
    <row r="505" spans="1:10" ht="15.95" customHeight="1">
      <c r="A505" s="1" t="s">
        <v>437</v>
      </c>
      <c r="B505" s="2" t="s">
        <v>453</v>
      </c>
      <c r="C505" s="3" t="s">
        <v>14</v>
      </c>
      <c r="D505" s="16">
        <v>13302</v>
      </c>
      <c r="F505" s="16">
        <f t="shared" ref="F505" si="217">D505*22%</f>
        <v>2926.44</v>
      </c>
      <c r="G505" s="16">
        <f t="shared" si="215"/>
        <v>16228.44</v>
      </c>
      <c r="H505" s="43" t="s">
        <v>466</v>
      </c>
      <c r="I505" s="111"/>
      <c r="J505" s="32"/>
    </row>
    <row r="506" spans="1:10" ht="15.95" customHeight="1">
      <c r="A506" s="1" t="s">
        <v>437</v>
      </c>
      <c r="B506" s="2" t="s">
        <v>454</v>
      </c>
      <c r="C506" s="3" t="s">
        <v>14</v>
      </c>
      <c r="D506" s="16">
        <v>1053</v>
      </c>
      <c r="F506" s="16">
        <f t="shared" ref="F506" si="218">D506*22%</f>
        <v>231.66</v>
      </c>
      <c r="G506" s="16">
        <f t="shared" si="215"/>
        <v>1284.6600000000001</v>
      </c>
      <c r="H506" s="43" t="s">
        <v>511</v>
      </c>
      <c r="I506" s="111"/>
      <c r="J506" s="32"/>
    </row>
    <row r="507" spans="1:10" ht="15.95" customHeight="1">
      <c r="A507" s="1" t="s">
        <v>437</v>
      </c>
      <c r="B507" s="2" t="s">
        <v>455</v>
      </c>
      <c r="C507" s="3" t="s">
        <v>456</v>
      </c>
      <c r="D507" s="16">
        <v>376</v>
      </c>
      <c r="G507" s="16">
        <f t="shared" si="215"/>
        <v>376</v>
      </c>
      <c r="H507" s="43" t="s">
        <v>557</v>
      </c>
      <c r="I507" s="111"/>
      <c r="J507" s="32"/>
    </row>
    <row r="508" spans="1:10" ht="15.95" customHeight="1">
      <c r="A508" s="1" t="s">
        <v>437</v>
      </c>
      <c r="B508" s="2" t="s">
        <v>457</v>
      </c>
      <c r="C508" s="3" t="s">
        <v>353</v>
      </c>
      <c r="D508" s="16">
        <v>800</v>
      </c>
      <c r="F508" s="16">
        <f t="shared" ref="F508" si="219">D508*22%</f>
        <v>176</v>
      </c>
      <c r="G508" s="16">
        <f t="shared" ref="G508" si="220">D508+F508</f>
        <v>976</v>
      </c>
      <c r="H508" s="43" t="s">
        <v>511</v>
      </c>
      <c r="I508" s="111"/>
      <c r="J508" s="32"/>
    </row>
    <row r="509" spans="1:10" ht="15.95" customHeight="1">
      <c r="A509" s="1" t="s">
        <v>437</v>
      </c>
      <c r="B509" s="2" t="s">
        <v>458</v>
      </c>
      <c r="C509" s="3" t="s">
        <v>353</v>
      </c>
      <c r="D509" s="16">
        <v>1372</v>
      </c>
      <c r="F509" s="16">
        <f t="shared" ref="F509:F510" si="221">D509*22%</f>
        <v>301.83999999999997</v>
      </c>
      <c r="G509" s="16">
        <f t="shared" ref="G509" si="222">D509+F509</f>
        <v>1673.84</v>
      </c>
      <c r="H509" s="43" t="s">
        <v>511</v>
      </c>
      <c r="I509" s="111"/>
      <c r="J509" s="32"/>
    </row>
    <row r="510" spans="1:10" ht="15.95" customHeight="1">
      <c r="A510" s="1" t="s">
        <v>437</v>
      </c>
      <c r="B510" s="2" t="s">
        <v>460</v>
      </c>
      <c r="C510" s="3" t="s">
        <v>50</v>
      </c>
      <c r="D510" s="16">
        <v>70000</v>
      </c>
      <c r="F510" s="16">
        <f t="shared" si="221"/>
        <v>15400</v>
      </c>
      <c r="G510" s="16">
        <f>D510+F510</f>
        <v>85400</v>
      </c>
      <c r="H510" s="43" t="s">
        <v>517</v>
      </c>
      <c r="I510" s="111"/>
      <c r="J510" s="32"/>
    </row>
    <row r="511" spans="1:10" ht="15.95" customHeight="1">
      <c r="A511" s="1" t="s">
        <v>437</v>
      </c>
      <c r="B511" s="2" t="s">
        <v>461</v>
      </c>
      <c r="C511" s="3" t="s">
        <v>50</v>
      </c>
      <c r="D511" s="16">
        <v>50000</v>
      </c>
      <c r="F511" s="16">
        <f t="shared" ref="F511:F512" si="223">D511*22%</f>
        <v>11000</v>
      </c>
      <c r="G511" s="16">
        <f>D511+F511</f>
        <v>61000</v>
      </c>
      <c r="H511" s="43" t="s">
        <v>517</v>
      </c>
      <c r="I511" s="111"/>
      <c r="J511" s="32"/>
    </row>
    <row r="512" spans="1:10" ht="15.95" customHeight="1">
      <c r="A512" s="1" t="s">
        <v>437</v>
      </c>
      <c r="B512" s="2" t="s">
        <v>462</v>
      </c>
      <c r="C512" s="3" t="s">
        <v>50</v>
      </c>
      <c r="D512" s="16">
        <v>12600</v>
      </c>
      <c r="F512" s="16">
        <f t="shared" si="223"/>
        <v>2772</v>
      </c>
      <c r="G512" s="16">
        <f>D512+F512</f>
        <v>15372</v>
      </c>
      <c r="H512" s="43" t="s">
        <v>517</v>
      </c>
      <c r="I512" s="111"/>
      <c r="J512" s="32"/>
    </row>
    <row r="514" spans="1:19" s="13" customFormat="1" ht="12.95" customHeight="1">
      <c r="A514" s="10"/>
      <c r="B514" s="11"/>
      <c r="C514" s="12"/>
      <c r="D514" s="19"/>
      <c r="E514" s="19"/>
      <c r="F514" s="19"/>
      <c r="G514" s="19"/>
      <c r="H514" s="21"/>
      <c r="I514" s="28"/>
      <c r="J514" s="12"/>
    </row>
    <row r="515" spans="1:19" ht="12.95" customHeight="1"/>
    <row r="516" spans="1:19" ht="12.95" customHeight="1">
      <c r="A516" s="14" t="s">
        <v>8</v>
      </c>
      <c r="D516" s="16">
        <f>SUM(D498:D515)</f>
        <v>215441.12</v>
      </c>
      <c r="F516" s="16">
        <f>SUM(F498:F513)</f>
        <v>44746.239999999998</v>
      </c>
      <c r="G516" s="16">
        <f>SUM(G498:G515)</f>
        <v>260187.36</v>
      </c>
      <c r="H516" s="96"/>
      <c r="I516" s="32"/>
      <c r="J516" s="23"/>
    </row>
    <row r="517" spans="1:19" s="13" customFormat="1" ht="12.95" customHeight="1">
      <c r="A517" s="15"/>
      <c r="B517" s="11"/>
      <c r="C517" s="12"/>
      <c r="D517" s="19"/>
      <c r="E517" s="19"/>
      <c r="F517" s="19"/>
      <c r="G517" s="19"/>
      <c r="H517" s="21"/>
      <c r="I517" s="113"/>
    </row>
    <row r="519" spans="1:19" s="81" customFormat="1" ht="22.5" customHeight="1">
      <c r="A519" s="77" t="s">
        <v>465</v>
      </c>
      <c r="B519" s="77"/>
      <c r="C519" s="78" t="s">
        <v>469</v>
      </c>
      <c r="D519" s="79">
        <v>16228.44</v>
      </c>
      <c r="E519" s="79"/>
      <c r="F519" s="79"/>
      <c r="G519" s="79">
        <f>D477+D519</f>
        <v>27999</v>
      </c>
      <c r="H519" s="98"/>
      <c r="I519" s="121">
        <f>D519-H501</f>
        <v>16228.44</v>
      </c>
      <c r="J519" s="119"/>
      <c r="K519" s="119"/>
      <c r="L519" s="119"/>
    </row>
    <row r="520" spans="1:19" s="81" customFormat="1" ht="21" customHeight="1">
      <c r="A520" s="77" t="s">
        <v>507</v>
      </c>
      <c r="B520" s="77"/>
      <c r="C520" s="78" t="s">
        <v>510</v>
      </c>
      <c r="D520" s="79">
        <v>63183.8</v>
      </c>
      <c r="E520" s="79"/>
      <c r="F520" s="79"/>
      <c r="G520" s="79">
        <f>G499+G506+G508+G509</f>
        <v>63183.8</v>
      </c>
      <c r="H520" s="98"/>
      <c r="I520" s="121">
        <f>D520-H515</f>
        <v>63183.8</v>
      </c>
      <c r="J520" s="119"/>
      <c r="K520" s="119"/>
      <c r="L520" s="119"/>
    </row>
    <row r="521" spans="1:19" s="81" customFormat="1" ht="21" customHeight="1">
      <c r="A521" s="77" t="s">
        <v>513</v>
      </c>
      <c r="B521" s="77"/>
      <c r="C521" s="78" t="s">
        <v>512</v>
      </c>
      <c r="D521" s="79">
        <v>6954</v>
      </c>
      <c r="E521" s="79"/>
      <c r="F521" s="79"/>
      <c r="G521" s="79"/>
      <c r="H521" s="98"/>
      <c r="I521" s="121">
        <f>D521-H516</f>
        <v>6954</v>
      </c>
      <c r="J521" s="119"/>
      <c r="K521" s="119"/>
      <c r="L521" s="119"/>
    </row>
    <row r="522" spans="1:19" s="81" customFormat="1" ht="21" customHeight="1">
      <c r="A522" s="77" t="s">
        <v>516</v>
      </c>
      <c r="B522" s="77"/>
      <c r="C522" s="78" t="s">
        <v>515</v>
      </c>
      <c r="D522" s="79">
        <v>161772</v>
      </c>
      <c r="E522" s="79"/>
      <c r="F522" s="79"/>
      <c r="G522" s="79">
        <f>G510+G511+G512</f>
        <v>161772</v>
      </c>
      <c r="H522" s="98"/>
      <c r="I522" s="121">
        <f>D522-H517</f>
        <v>161772</v>
      </c>
      <c r="J522" s="119"/>
      <c r="K522" s="119"/>
      <c r="L522" s="119"/>
    </row>
    <row r="523" spans="1:19" s="103" customFormat="1" ht="15.95" customHeight="1">
      <c r="A523" s="99" t="s">
        <v>437</v>
      </c>
      <c r="B523" s="100" t="s">
        <v>445</v>
      </c>
      <c r="C523" s="101" t="s">
        <v>446</v>
      </c>
      <c r="D523" s="98">
        <v>6559.29</v>
      </c>
      <c r="E523" s="98"/>
      <c r="F523" s="98"/>
      <c r="G523" s="98"/>
      <c r="H523" s="102"/>
      <c r="I523" s="121"/>
      <c r="J523" s="97"/>
      <c r="K523" s="122"/>
      <c r="L523" s="122"/>
    </row>
    <row r="524" spans="1:19" s="103" customFormat="1" ht="15.95" customHeight="1">
      <c r="A524" s="99" t="s">
        <v>558</v>
      </c>
      <c r="B524" s="100" t="s">
        <v>445</v>
      </c>
      <c r="C524" s="101" t="s">
        <v>559</v>
      </c>
      <c r="D524" s="98">
        <v>376</v>
      </c>
      <c r="E524" s="98"/>
      <c r="F524" s="98"/>
      <c r="G524" s="98"/>
      <c r="H524" s="102"/>
      <c r="I524" s="121"/>
      <c r="J524" s="97"/>
      <c r="K524" s="122"/>
      <c r="L524" s="122"/>
    </row>
    <row r="526" spans="1:19" s="25" customFormat="1" ht="15.75">
      <c r="A526" s="5" t="s">
        <v>470</v>
      </c>
      <c r="B526" s="5"/>
      <c r="C526" s="5"/>
      <c r="D526" s="16"/>
      <c r="E526" s="16"/>
      <c r="F526" s="16"/>
      <c r="G526" s="16"/>
      <c r="H526" s="24"/>
      <c r="I526" s="27"/>
      <c r="J526" s="3"/>
      <c r="K526" s="4"/>
      <c r="L526" s="4"/>
      <c r="M526" s="4"/>
      <c r="N526" s="4"/>
      <c r="O526" s="4"/>
      <c r="P526" s="4"/>
      <c r="Q526" s="4"/>
      <c r="R526" s="4"/>
      <c r="S526" s="4"/>
    </row>
    <row r="528" spans="1:19" ht="15.95" customHeight="1">
      <c r="A528" s="1" t="s">
        <v>471</v>
      </c>
      <c r="B528" s="2" t="s">
        <v>472</v>
      </c>
      <c r="C528" s="3" t="s">
        <v>450</v>
      </c>
      <c r="D528" s="16">
        <v>2520.27</v>
      </c>
      <c r="G528" s="16">
        <f t="shared" ref="G528" si="224">D528+F528</f>
        <v>2520.27</v>
      </c>
      <c r="H528" s="43" t="s">
        <v>603</v>
      </c>
      <c r="I528" s="111"/>
      <c r="J528" s="32"/>
    </row>
    <row r="529" spans="1:10" ht="15.95" customHeight="1">
      <c r="A529" s="1" t="s">
        <v>471</v>
      </c>
      <c r="B529" s="2" t="s">
        <v>473</v>
      </c>
      <c r="C529" s="3" t="s">
        <v>448</v>
      </c>
      <c r="D529" s="16">
        <v>413</v>
      </c>
      <c r="G529" s="16">
        <f t="shared" ref="G529:G530" si="225">D529+F529</f>
        <v>413</v>
      </c>
      <c r="H529" s="43" t="s">
        <v>560</v>
      </c>
      <c r="I529" s="111"/>
      <c r="J529" s="32"/>
    </row>
    <row r="530" spans="1:10" ht="15.95" customHeight="1">
      <c r="A530" s="1" t="s">
        <v>471</v>
      </c>
      <c r="B530" s="2" t="s">
        <v>474</v>
      </c>
      <c r="C530" s="3" t="s">
        <v>450</v>
      </c>
      <c r="D530" s="16">
        <v>176</v>
      </c>
      <c r="G530" s="16">
        <f t="shared" si="225"/>
        <v>176</v>
      </c>
      <c r="H530" s="43" t="s">
        <v>603</v>
      </c>
      <c r="I530" s="111"/>
      <c r="J530" s="32"/>
    </row>
    <row r="531" spans="1:10" ht="15.95" customHeight="1">
      <c r="A531" s="1" t="s">
        <v>471</v>
      </c>
      <c r="B531" s="2" t="s">
        <v>475</v>
      </c>
      <c r="C531" s="3" t="s">
        <v>450</v>
      </c>
      <c r="D531" s="16">
        <v>265.5</v>
      </c>
      <c r="G531" s="16">
        <f t="shared" ref="G531" si="226">D531+F531</f>
        <v>265.5</v>
      </c>
      <c r="H531" s="43" t="s">
        <v>603</v>
      </c>
      <c r="I531" s="111">
        <f>SUM(G530:G531)</f>
        <v>441.5</v>
      </c>
      <c r="J531" s="32"/>
    </row>
    <row r="532" spans="1:10" ht="15.95" customHeight="1">
      <c r="A532" s="1" t="s">
        <v>471</v>
      </c>
      <c r="B532" s="2" t="s">
        <v>476</v>
      </c>
      <c r="C532" s="3" t="s">
        <v>459</v>
      </c>
      <c r="D532" s="16">
        <v>10904</v>
      </c>
      <c r="F532" s="16">
        <f t="shared" ref="F532" si="227">D532*22%</f>
        <v>2398.88</v>
      </c>
      <c r="G532" s="16">
        <f t="shared" ref="G532:G544" si="228">D532+F532</f>
        <v>13302.880000000001</v>
      </c>
      <c r="H532" s="43" t="s">
        <v>522</v>
      </c>
      <c r="I532" s="111"/>
      <c r="J532" s="32"/>
    </row>
    <row r="533" spans="1:10" ht="15.95" customHeight="1">
      <c r="A533" s="1" t="s">
        <v>471</v>
      </c>
      <c r="B533" s="2" t="s">
        <v>478</v>
      </c>
      <c r="C533" s="3" t="s">
        <v>459</v>
      </c>
      <c r="D533" s="16">
        <v>3645</v>
      </c>
      <c r="F533" s="16">
        <f t="shared" ref="F533" si="229">D533*22%</f>
        <v>801.9</v>
      </c>
      <c r="G533" s="16">
        <f t="shared" si="228"/>
        <v>4446.8999999999996</v>
      </c>
      <c r="H533" s="43" t="s">
        <v>522</v>
      </c>
      <c r="I533" s="111"/>
      <c r="J533" s="32"/>
    </row>
    <row r="534" spans="1:10" ht="15.95" customHeight="1">
      <c r="A534" s="1" t="s">
        <v>471</v>
      </c>
      <c r="B534" s="2" t="s">
        <v>477</v>
      </c>
      <c r="C534" s="3" t="s">
        <v>459</v>
      </c>
      <c r="D534" s="16">
        <v>47236.800000000003</v>
      </c>
      <c r="F534" s="16">
        <f t="shared" ref="F534" si="230">D534*22%</f>
        <v>10392.096000000001</v>
      </c>
      <c r="G534" s="16">
        <f t="shared" si="228"/>
        <v>57628.896000000008</v>
      </c>
      <c r="H534" s="43" t="s">
        <v>522</v>
      </c>
      <c r="I534" s="111"/>
      <c r="J534" s="32"/>
    </row>
    <row r="535" spans="1:10" ht="15.95" customHeight="1">
      <c r="A535" s="1" t="s">
        <v>471</v>
      </c>
      <c r="B535" s="2" t="s">
        <v>479</v>
      </c>
      <c r="C535" s="3" t="s">
        <v>459</v>
      </c>
      <c r="D535" s="16">
        <v>18948</v>
      </c>
      <c r="F535" s="16">
        <f t="shared" ref="F535" si="231">D535*22%</f>
        <v>4168.5600000000004</v>
      </c>
      <c r="G535" s="16">
        <f t="shared" si="228"/>
        <v>23116.560000000001</v>
      </c>
      <c r="H535" s="43" t="s">
        <v>522</v>
      </c>
      <c r="I535" s="111"/>
      <c r="J535" s="32"/>
    </row>
    <row r="536" spans="1:10" ht="15.95" customHeight="1">
      <c r="A536" s="1" t="s">
        <v>471</v>
      </c>
      <c r="B536" s="2" t="s">
        <v>480</v>
      </c>
      <c r="C536" s="3" t="s">
        <v>50</v>
      </c>
      <c r="D536" s="16">
        <v>30400</v>
      </c>
      <c r="F536" s="16">
        <f t="shared" ref="F536" si="232">D536*22%</f>
        <v>6688</v>
      </c>
      <c r="G536" s="16">
        <f t="shared" si="228"/>
        <v>37088</v>
      </c>
      <c r="H536" s="43" t="s">
        <v>522</v>
      </c>
      <c r="I536" s="111"/>
      <c r="J536" s="32"/>
    </row>
    <row r="537" spans="1:10" ht="15.95" customHeight="1">
      <c r="A537" s="1" t="s">
        <v>471</v>
      </c>
      <c r="B537" s="2" t="s">
        <v>481</v>
      </c>
      <c r="C537" s="3" t="s">
        <v>50</v>
      </c>
      <c r="D537" s="16">
        <v>102140</v>
      </c>
      <c r="F537" s="16">
        <f t="shared" ref="F537" si="233">D537*22%</f>
        <v>22470.799999999999</v>
      </c>
      <c r="G537" s="16">
        <f t="shared" si="228"/>
        <v>124610.8</v>
      </c>
      <c r="H537" s="43" t="s">
        <v>522</v>
      </c>
      <c r="I537" s="111"/>
      <c r="J537" s="32"/>
    </row>
    <row r="538" spans="1:10" ht="15.95" customHeight="1">
      <c r="A538" s="1" t="s">
        <v>471</v>
      </c>
      <c r="B538" s="2" t="s">
        <v>482</v>
      </c>
      <c r="C538" s="3" t="s">
        <v>50</v>
      </c>
      <c r="D538" s="16">
        <v>19000</v>
      </c>
      <c r="F538" s="16">
        <f t="shared" ref="F538" si="234">D538*22%</f>
        <v>4180</v>
      </c>
      <c r="G538" s="16">
        <f t="shared" si="228"/>
        <v>23180</v>
      </c>
      <c r="H538" s="43" t="s">
        <v>522</v>
      </c>
      <c r="I538" s="111"/>
      <c r="J538" s="32"/>
    </row>
    <row r="539" spans="1:10" ht="15.95" customHeight="1">
      <c r="A539" s="1" t="s">
        <v>471</v>
      </c>
      <c r="B539" s="2" t="s">
        <v>483</v>
      </c>
      <c r="C539" s="3" t="s">
        <v>50</v>
      </c>
      <c r="D539" s="16">
        <v>10000</v>
      </c>
      <c r="F539" s="16">
        <f t="shared" ref="F539" si="235">D539*22%</f>
        <v>2200</v>
      </c>
      <c r="G539" s="16">
        <f t="shared" si="228"/>
        <v>12200</v>
      </c>
      <c r="H539" s="43" t="s">
        <v>522</v>
      </c>
      <c r="I539" s="111"/>
      <c r="J539" s="32"/>
    </row>
    <row r="540" spans="1:10" ht="15.95" customHeight="1">
      <c r="A540" s="1" t="s">
        <v>471</v>
      </c>
      <c r="B540" s="2" t="s">
        <v>484</v>
      </c>
      <c r="C540" s="3" t="s">
        <v>50</v>
      </c>
      <c r="D540" s="16">
        <v>25000</v>
      </c>
      <c r="F540" s="16">
        <f t="shared" ref="F540" si="236">D540*22%</f>
        <v>5500</v>
      </c>
      <c r="G540" s="16">
        <f t="shared" si="228"/>
        <v>30500</v>
      </c>
      <c r="H540" s="43" t="s">
        <v>522</v>
      </c>
      <c r="I540" s="111"/>
      <c r="J540" s="32"/>
    </row>
    <row r="541" spans="1:10" ht="15.95" customHeight="1">
      <c r="A541" s="1" t="s">
        <v>471</v>
      </c>
      <c r="B541" s="2" t="s">
        <v>485</v>
      </c>
      <c r="C541" s="3" t="s">
        <v>50</v>
      </c>
      <c r="D541" s="16">
        <v>12000</v>
      </c>
      <c r="F541" s="16">
        <f t="shared" ref="F541" si="237">D541*22%</f>
        <v>2640</v>
      </c>
      <c r="G541" s="16">
        <f t="shared" si="228"/>
        <v>14640</v>
      </c>
      <c r="H541" s="43" t="s">
        <v>522</v>
      </c>
      <c r="I541" s="111"/>
      <c r="J541" s="32"/>
    </row>
    <row r="542" spans="1:10" ht="15.95" customHeight="1">
      <c r="A542" s="1" t="s">
        <v>471</v>
      </c>
      <c r="B542" s="2" t="s">
        <v>486</v>
      </c>
      <c r="C542" s="3" t="s">
        <v>135</v>
      </c>
      <c r="D542" s="16">
        <v>10829</v>
      </c>
      <c r="F542" s="16">
        <f t="shared" ref="F542" si="238">D542*22%</f>
        <v>2382.38</v>
      </c>
      <c r="G542" s="16">
        <f t="shared" si="228"/>
        <v>13211.380000000001</v>
      </c>
      <c r="H542" s="43" t="s">
        <v>522</v>
      </c>
      <c r="I542" s="111"/>
      <c r="J542" s="32"/>
    </row>
    <row r="543" spans="1:10" ht="15.95" customHeight="1">
      <c r="A543" s="1" t="s">
        <v>471</v>
      </c>
      <c r="B543" s="2" t="s">
        <v>487</v>
      </c>
      <c r="C543" s="3" t="s">
        <v>488</v>
      </c>
      <c r="D543" s="16">
        <v>3946</v>
      </c>
      <c r="F543" s="16">
        <f t="shared" ref="F543" si="239">D543*22%</f>
        <v>868.12</v>
      </c>
      <c r="G543" s="16">
        <f t="shared" si="228"/>
        <v>4814.12</v>
      </c>
      <c r="H543" s="43" t="s">
        <v>522</v>
      </c>
      <c r="I543" s="111"/>
      <c r="J543" s="32"/>
    </row>
    <row r="544" spans="1:10" ht="15.95" customHeight="1">
      <c r="A544" s="1" t="s">
        <v>471</v>
      </c>
      <c r="B544" s="2" t="s">
        <v>489</v>
      </c>
      <c r="C544" s="3" t="s">
        <v>488</v>
      </c>
      <c r="D544" s="16">
        <v>5922</v>
      </c>
      <c r="F544" s="16">
        <f t="shared" ref="F544:F545" si="240">D544*22%</f>
        <v>1302.8399999999999</v>
      </c>
      <c r="G544" s="16">
        <f t="shared" si="228"/>
        <v>7224.84</v>
      </c>
      <c r="H544" s="43" t="s">
        <v>522</v>
      </c>
      <c r="I544" s="111"/>
      <c r="J544" s="32"/>
    </row>
    <row r="545" spans="1:10" ht="15.95" customHeight="1">
      <c r="A545" s="1" t="s">
        <v>471</v>
      </c>
      <c r="B545" s="2" t="s">
        <v>490</v>
      </c>
      <c r="C545" s="3" t="s">
        <v>354</v>
      </c>
      <c r="D545" s="16">
        <v>9287.7000000000007</v>
      </c>
      <c r="F545" s="16">
        <f t="shared" si="240"/>
        <v>2043.2940000000001</v>
      </c>
      <c r="G545" s="16">
        <f t="shared" ref="G545" si="241">D545+F545</f>
        <v>11330.994000000001</v>
      </c>
      <c r="H545" s="43" t="s">
        <v>522</v>
      </c>
      <c r="I545" s="111"/>
      <c r="J545" s="32"/>
    </row>
    <row r="546" spans="1:10" ht="15.95" customHeight="1">
      <c r="A546" s="1" t="s">
        <v>471</v>
      </c>
      <c r="B546" s="2" t="s">
        <v>491</v>
      </c>
      <c r="C546" s="3" t="s">
        <v>354</v>
      </c>
      <c r="D546" s="16">
        <v>9716</v>
      </c>
      <c r="F546" s="16">
        <f t="shared" ref="F546" si="242">D546*22%</f>
        <v>2137.52</v>
      </c>
      <c r="G546" s="16">
        <f t="shared" ref="G546" si="243">D546+F546</f>
        <v>11853.52</v>
      </c>
      <c r="H546" s="43" t="s">
        <v>522</v>
      </c>
      <c r="I546" s="111"/>
      <c r="J546" s="32"/>
    </row>
    <row r="547" spans="1:10" ht="15.95" customHeight="1">
      <c r="A547" s="1" t="s">
        <v>471</v>
      </c>
      <c r="B547" s="2" t="s">
        <v>492</v>
      </c>
      <c r="C547" s="3" t="s">
        <v>354</v>
      </c>
      <c r="D547" s="16">
        <v>134</v>
      </c>
      <c r="F547" s="16">
        <f t="shared" ref="F547" si="244">D547*22%</f>
        <v>29.48</v>
      </c>
      <c r="G547" s="16">
        <f t="shared" ref="G547" si="245">D547+F547</f>
        <v>163.47999999999999</v>
      </c>
      <c r="H547" s="43" t="s">
        <v>522</v>
      </c>
      <c r="I547" s="111"/>
      <c r="J547" s="32"/>
    </row>
    <row r="548" spans="1:10" ht="15.95" customHeight="1">
      <c r="A548" s="1" t="s">
        <v>471</v>
      </c>
      <c r="B548" s="2" t="s">
        <v>493</v>
      </c>
      <c r="C548" s="3" t="s">
        <v>354</v>
      </c>
      <c r="D548" s="16">
        <v>1120</v>
      </c>
      <c r="F548" s="16">
        <f t="shared" ref="F548" si="246">D548*22%</f>
        <v>246.4</v>
      </c>
      <c r="G548" s="16">
        <f t="shared" ref="G548" si="247">D548+F548</f>
        <v>1366.4</v>
      </c>
      <c r="H548" s="43" t="s">
        <v>522</v>
      </c>
      <c r="I548" s="111"/>
      <c r="J548" s="32"/>
    </row>
    <row r="549" spans="1:10" ht="15.95" customHeight="1">
      <c r="A549" s="1" t="s">
        <v>471</v>
      </c>
      <c r="B549" s="2" t="s">
        <v>494</v>
      </c>
      <c r="C549" s="3" t="s">
        <v>354</v>
      </c>
      <c r="D549" s="16">
        <v>19359</v>
      </c>
      <c r="F549" s="16">
        <f t="shared" ref="F549" si="248">D549*22%</f>
        <v>4258.9800000000005</v>
      </c>
      <c r="G549" s="16">
        <f t="shared" ref="G549" si="249">D549+F549</f>
        <v>23617.98</v>
      </c>
      <c r="H549" s="43" t="s">
        <v>522</v>
      </c>
      <c r="I549" s="111"/>
      <c r="J549" s="32"/>
    </row>
    <row r="550" spans="1:10" ht="15.95" customHeight="1">
      <c r="A550" s="1" t="s">
        <v>471</v>
      </c>
      <c r="B550" s="2" t="s">
        <v>495</v>
      </c>
      <c r="C550" s="3" t="s">
        <v>353</v>
      </c>
      <c r="D550" s="16">
        <v>2257.92</v>
      </c>
      <c r="F550" s="16">
        <f t="shared" ref="F550" si="250">D550*22%</f>
        <v>496.74240000000003</v>
      </c>
      <c r="G550" s="16">
        <f t="shared" ref="G550" si="251">D550+F550</f>
        <v>2754.6624000000002</v>
      </c>
      <c r="H550" s="43" t="s">
        <v>522</v>
      </c>
      <c r="I550" s="111"/>
      <c r="J550" s="32"/>
    </row>
    <row r="551" spans="1:10" ht="15.95" customHeight="1">
      <c r="A551" s="1" t="s">
        <v>471</v>
      </c>
      <c r="B551" s="2" t="s">
        <v>496</v>
      </c>
      <c r="C551" s="3" t="s">
        <v>353</v>
      </c>
      <c r="D551" s="16">
        <v>1992.48</v>
      </c>
      <c r="F551" s="16">
        <f t="shared" ref="F551" si="252">D551*22%</f>
        <v>438.34559999999999</v>
      </c>
      <c r="G551" s="16">
        <f t="shared" ref="G551" si="253">D551+F551</f>
        <v>2430.8256000000001</v>
      </c>
      <c r="H551" s="43" t="s">
        <v>522</v>
      </c>
      <c r="I551" s="111"/>
      <c r="J551" s="32"/>
    </row>
    <row r="552" spans="1:10" ht="15.95" customHeight="1">
      <c r="A552" s="1" t="s">
        <v>471</v>
      </c>
      <c r="B552" s="2" t="s">
        <v>497</v>
      </c>
      <c r="C552" s="3" t="s">
        <v>353</v>
      </c>
      <c r="D552" s="16">
        <v>6428.8</v>
      </c>
      <c r="F552" s="16">
        <f t="shared" ref="F552:F553" si="254">D552*22%</f>
        <v>1414.336</v>
      </c>
      <c r="G552" s="16">
        <f t="shared" ref="G552:G555" si="255">D552+F552</f>
        <v>7843.1360000000004</v>
      </c>
      <c r="H552" s="43" t="s">
        <v>522</v>
      </c>
      <c r="I552" s="111"/>
      <c r="J552" s="32"/>
    </row>
    <row r="553" spans="1:10" ht="15.95" customHeight="1">
      <c r="A553" s="1" t="s">
        <v>471</v>
      </c>
      <c r="B553" s="2" t="s">
        <v>498</v>
      </c>
      <c r="C553" s="3" t="s">
        <v>354</v>
      </c>
      <c r="D553" s="16">
        <v>6516.6</v>
      </c>
      <c r="F553" s="16">
        <f t="shared" si="254"/>
        <v>1433.652</v>
      </c>
      <c r="G553" s="16">
        <f t="shared" si="255"/>
        <v>7950.2520000000004</v>
      </c>
      <c r="H553" s="43" t="s">
        <v>522</v>
      </c>
      <c r="I553" s="111"/>
      <c r="J553" s="32"/>
    </row>
    <row r="554" spans="1:10" ht="15.95" customHeight="1">
      <c r="A554" s="1" t="s">
        <v>471</v>
      </c>
      <c r="B554" s="2" t="s">
        <v>499</v>
      </c>
      <c r="C554" s="3" t="s">
        <v>502</v>
      </c>
      <c r="D554" s="16">
        <v>4512</v>
      </c>
      <c r="F554" s="16">
        <f t="shared" ref="F554" si="256">D554*22%</f>
        <v>992.64</v>
      </c>
      <c r="G554" s="16">
        <f t="shared" ref="G554" si="257">D554+F554</f>
        <v>5504.64</v>
      </c>
      <c r="H554" s="43" t="s">
        <v>522</v>
      </c>
      <c r="I554" s="111"/>
      <c r="J554" s="32"/>
    </row>
    <row r="555" spans="1:10" ht="17.100000000000001" customHeight="1">
      <c r="A555" s="1" t="s">
        <v>471</v>
      </c>
      <c r="B555" s="2" t="s">
        <v>501</v>
      </c>
      <c r="C555" s="3" t="s">
        <v>500</v>
      </c>
      <c r="D555" s="16">
        <v>2072.73</v>
      </c>
      <c r="G555" s="16">
        <f t="shared" si="255"/>
        <v>2072.73</v>
      </c>
      <c r="H555" s="43" t="s">
        <v>520</v>
      </c>
      <c r="I555" s="111"/>
      <c r="J555" s="32"/>
    </row>
    <row r="556" spans="1:10" ht="15.95" customHeight="1">
      <c r="A556" s="1" t="s">
        <v>471</v>
      </c>
      <c r="B556" s="2" t="s">
        <v>504</v>
      </c>
      <c r="C556" s="3" t="s">
        <v>459</v>
      </c>
      <c r="D556" s="16">
        <v>3993</v>
      </c>
      <c r="F556" s="16">
        <f t="shared" ref="F556" si="258">D556*22%</f>
        <v>878.46</v>
      </c>
      <c r="G556" s="16">
        <f t="shared" ref="G556" si="259">D556+F556</f>
        <v>4871.46</v>
      </c>
      <c r="H556" s="43" t="s">
        <v>522</v>
      </c>
      <c r="I556" s="89" t="e">
        <f>#REF!+#REF!+G531+G530+G529+G528+#REF!+#REF!+G507+G504+G503+G502+G501+G500</f>
        <v>#REF!</v>
      </c>
      <c r="J556" s="32"/>
    </row>
    <row r="557" spans="1:10" s="13" customFormat="1" ht="12.95" customHeight="1">
      <c r="A557" s="10"/>
      <c r="B557" s="11"/>
      <c r="C557" s="12"/>
      <c r="D557" s="19"/>
      <c r="E557" s="19"/>
      <c r="F557" s="19"/>
      <c r="G557" s="19"/>
      <c r="H557" s="21"/>
      <c r="I557" s="28"/>
      <c r="J557" s="12"/>
    </row>
    <row r="558" spans="1:10" ht="12.95" customHeight="1"/>
    <row r="559" spans="1:10" ht="12.95" customHeight="1">
      <c r="A559" s="14" t="s">
        <v>8</v>
      </c>
      <c r="D559" s="16">
        <f>SUM(D528:D556)</f>
        <v>370735.79999999993</v>
      </c>
      <c r="F559" s="16">
        <f>SUM(F543:F556)</f>
        <v>16540.809999999998</v>
      </c>
      <c r="G559" s="16">
        <f>SUM(G527:G556)</f>
        <v>451099.22599999997</v>
      </c>
      <c r="H559" s="96"/>
      <c r="I559" s="32"/>
      <c r="J559" s="23"/>
    </row>
    <row r="560" spans="1:10" s="13" customFormat="1" ht="12.95" customHeight="1">
      <c r="A560" s="15"/>
      <c r="B560" s="11"/>
      <c r="C560" s="12"/>
      <c r="D560" s="19"/>
      <c r="E560" s="19"/>
      <c r="F560" s="19"/>
      <c r="G560" s="19"/>
      <c r="H560" s="21"/>
      <c r="I560" s="113"/>
    </row>
    <row r="562" spans="1:19" s="81" customFormat="1" ht="20.25" customHeight="1">
      <c r="A562" s="77" t="s">
        <v>518</v>
      </c>
      <c r="B562" s="77"/>
      <c r="C562" s="78" t="s">
        <v>519</v>
      </c>
      <c r="D562" s="79">
        <v>2072.73</v>
      </c>
      <c r="E562" s="79"/>
      <c r="F562" s="79"/>
      <c r="G562" s="79"/>
      <c r="H562" s="97"/>
      <c r="I562" s="121"/>
      <c r="J562" s="119"/>
      <c r="K562" s="119"/>
      <c r="L562" s="119"/>
    </row>
    <row r="563" spans="1:19" s="81" customFormat="1" ht="29.1" customHeight="1">
      <c r="A563" s="77" t="s">
        <v>521</v>
      </c>
      <c r="B563" s="77"/>
      <c r="C563" s="78" t="s">
        <v>523</v>
      </c>
      <c r="D563" s="79">
        <v>445651.73</v>
      </c>
      <c r="E563" s="79"/>
      <c r="F563" s="79"/>
      <c r="G563" s="79">
        <f>G532+G533+G534+G535+G536+G537+G538+G539+G540+G541+G542+G543+G544+G545+G546+G547+G548+G549+G550+G551+G552+G553+G554+G556</f>
        <v>445651.72600000002</v>
      </c>
      <c r="H563" s="97"/>
      <c r="I563" s="121"/>
      <c r="J563" s="119"/>
      <c r="K563" s="119"/>
      <c r="L563" s="119"/>
    </row>
    <row r="564" spans="1:19" s="81" customFormat="1" ht="20.25" customHeight="1">
      <c r="A564" s="77" t="s">
        <v>561</v>
      </c>
      <c r="B564" s="77"/>
      <c r="C564" s="78" t="s">
        <v>562</v>
      </c>
      <c r="D564" s="79">
        <v>413</v>
      </c>
      <c r="E564" s="79"/>
      <c r="F564" s="79"/>
      <c r="G564" s="79"/>
      <c r="H564" s="97"/>
      <c r="I564" s="121"/>
      <c r="J564" s="119"/>
      <c r="K564" s="119"/>
      <c r="L564" s="119"/>
    </row>
    <row r="567" spans="1:19" s="25" customFormat="1" ht="15.75">
      <c r="A567" s="5" t="s">
        <v>470</v>
      </c>
      <c r="B567" s="5"/>
      <c r="C567" s="5"/>
      <c r="D567" s="16"/>
      <c r="E567" s="16"/>
      <c r="F567" s="16"/>
      <c r="G567" s="16"/>
      <c r="H567" s="24"/>
      <c r="I567" s="27"/>
      <c r="J567" s="3"/>
      <c r="K567" s="4"/>
      <c r="L567" s="4"/>
      <c r="M567" s="4"/>
      <c r="N567" s="4"/>
      <c r="O567" s="4"/>
      <c r="P567" s="4"/>
      <c r="Q567" s="4"/>
      <c r="R567" s="4"/>
      <c r="S567" s="4"/>
    </row>
    <row r="569" spans="1:19" ht="15.95" customHeight="1">
      <c r="A569" s="1" t="s">
        <v>525</v>
      </c>
      <c r="B569" s="2" t="s">
        <v>524</v>
      </c>
      <c r="C569" s="3" t="s">
        <v>113</v>
      </c>
      <c r="D569" s="16">
        <v>4522.6899999999996</v>
      </c>
      <c r="G569" s="16">
        <f>D569</f>
        <v>4522.6899999999996</v>
      </c>
      <c r="H569" s="43" t="s">
        <v>671</v>
      </c>
      <c r="I569" s="111"/>
      <c r="J569" s="32"/>
    </row>
    <row r="570" spans="1:19" ht="15.95" customHeight="1">
      <c r="A570" s="1" t="s">
        <v>525</v>
      </c>
      <c r="B570" s="2" t="s">
        <v>526</v>
      </c>
      <c r="C570" s="3" t="s">
        <v>113</v>
      </c>
      <c r="D570" s="16">
        <v>2363.2600000000002</v>
      </c>
      <c r="G570" s="16">
        <f>D570</f>
        <v>2363.2600000000002</v>
      </c>
      <c r="H570" s="43" t="s">
        <v>552</v>
      </c>
      <c r="I570" s="111"/>
      <c r="J570" s="32"/>
    </row>
    <row r="571" spans="1:19" ht="15.95" customHeight="1">
      <c r="A571" s="1" t="s">
        <v>530</v>
      </c>
      <c r="B571" s="2" t="s">
        <v>527</v>
      </c>
      <c r="C571" s="3" t="s">
        <v>106</v>
      </c>
      <c r="D571" s="16">
        <v>8726.58</v>
      </c>
      <c r="G571" s="16">
        <f>D571</f>
        <v>8726.58</v>
      </c>
      <c r="H571" s="43" t="s">
        <v>552</v>
      </c>
      <c r="I571" s="111"/>
      <c r="J571" s="32"/>
    </row>
    <row r="572" spans="1:19" ht="15.95" customHeight="1">
      <c r="A572" s="1" t="s">
        <v>525</v>
      </c>
      <c r="B572" s="2" t="s">
        <v>528</v>
      </c>
      <c r="C572" s="3" t="s">
        <v>50</v>
      </c>
      <c r="D572" s="16">
        <v>118000</v>
      </c>
      <c r="F572" s="16">
        <f t="shared" ref="F572:F574" si="260">D572*22%</f>
        <v>25960</v>
      </c>
      <c r="G572" s="16">
        <f t="shared" ref="G572:G574" si="261">D572+F572</f>
        <v>143960</v>
      </c>
      <c r="H572" s="43" t="s">
        <v>568</v>
      </c>
      <c r="I572" s="111"/>
      <c r="J572" s="32"/>
    </row>
    <row r="573" spans="1:19" ht="17.100000000000001" customHeight="1">
      <c r="A573" s="1" t="s">
        <v>529</v>
      </c>
      <c r="B573" s="2" t="s">
        <v>578</v>
      </c>
      <c r="C573" s="3" t="s">
        <v>503</v>
      </c>
      <c r="D573" s="16">
        <v>1146</v>
      </c>
      <c r="F573" s="16">
        <f t="shared" si="260"/>
        <v>252.12</v>
      </c>
      <c r="G573" s="16">
        <f t="shared" si="261"/>
        <v>1398.12</v>
      </c>
      <c r="H573" s="43" t="s">
        <v>605</v>
      </c>
      <c r="I573" s="111"/>
      <c r="J573" s="32"/>
    </row>
    <row r="574" spans="1:19" ht="17.100000000000001" customHeight="1">
      <c r="A574" s="1" t="s">
        <v>529</v>
      </c>
      <c r="B574" s="2" t="s">
        <v>579</v>
      </c>
      <c r="C574" s="3" t="s">
        <v>503</v>
      </c>
      <c r="D574" s="16">
        <v>676.5</v>
      </c>
      <c r="F574" s="16">
        <f t="shared" si="260"/>
        <v>148.83000000000001</v>
      </c>
      <c r="G574" s="16">
        <f t="shared" si="261"/>
        <v>825.33</v>
      </c>
      <c r="H574" s="43" t="s">
        <v>568</v>
      </c>
      <c r="I574" s="111"/>
      <c r="J574" s="32"/>
    </row>
    <row r="577" spans="1:19" s="13" customFormat="1" ht="12.95" customHeight="1">
      <c r="A577" s="10"/>
      <c r="B577" s="11"/>
      <c r="C577" s="12"/>
      <c r="D577" s="19"/>
      <c r="E577" s="19"/>
      <c r="F577" s="19"/>
      <c r="G577" s="19"/>
      <c r="H577" s="21"/>
      <c r="I577" s="28"/>
      <c r="J577" s="12"/>
    </row>
    <row r="578" spans="1:19" ht="12.95" customHeight="1"/>
    <row r="579" spans="1:19" ht="12.95" customHeight="1">
      <c r="A579" s="14" t="s">
        <v>8</v>
      </c>
      <c r="D579" s="16">
        <f>SUM(D569:D578)</f>
        <v>135435.03</v>
      </c>
      <c r="F579" s="16">
        <f>SUM(F566:F576)</f>
        <v>26360.95</v>
      </c>
      <c r="G579" s="16">
        <f>SUM(G566:G578)</f>
        <v>161795.97999999998</v>
      </c>
      <c r="H579" s="96"/>
      <c r="I579" s="32"/>
      <c r="J579" s="23"/>
    </row>
    <row r="580" spans="1:19" s="13" customFormat="1" ht="12.95" customHeight="1">
      <c r="A580" s="15"/>
      <c r="B580" s="11"/>
      <c r="C580" s="12"/>
      <c r="D580" s="19"/>
      <c r="E580" s="19"/>
      <c r="F580" s="19"/>
      <c r="G580" s="19"/>
      <c r="H580" s="21"/>
      <c r="I580" s="113"/>
    </row>
    <row r="582" spans="1:19" s="81" customFormat="1" ht="20.25" customHeight="1">
      <c r="A582" s="77" t="s">
        <v>531</v>
      </c>
      <c r="B582" s="77"/>
      <c r="C582" s="78" t="s">
        <v>533</v>
      </c>
      <c r="D582" s="79">
        <f>G568+G569</f>
        <v>4522.6899999999996</v>
      </c>
      <c r="E582" s="79"/>
      <c r="F582" s="79"/>
      <c r="G582" s="79"/>
      <c r="H582" s="97"/>
      <c r="I582" s="121"/>
      <c r="J582" s="119"/>
      <c r="K582" s="119"/>
      <c r="L582" s="119"/>
    </row>
    <row r="583" spans="1:19" s="81" customFormat="1" ht="20.25" customHeight="1">
      <c r="A583" s="77" t="s">
        <v>551</v>
      </c>
      <c r="B583" s="77"/>
      <c r="C583" s="78" t="s">
        <v>553</v>
      </c>
      <c r="D583" s="79">
        <v>8726.58</v>
      </c>
      <c r="E583" s="79"/>
      <c r="F583" s="79"/>
      <c r="G583" s="79"/>
      <c r="H583" s="97"/>
      <c r="I583" s="121"/>
      <c r="J583" s="119"/>
      <c r="K583" s="119"/>
      <c r="L583" s="119"/>
    </row>
    <row r="584" spans="1:19" s="81" customFormat="1" ht="20.25" customHeight="1">
      <c r="A584" s="77" t="s">
        <v>551</v>
      </c>
      <c r="B584" s="77"/>
      <c r="C584" s="78" t="s">
        <v>580</v>
      </c>
      <c r="D584" s="79">
        <v>825.33</v>
      </c>
      <c r="E584" s="79"/>
      <c r="F584" s="79"/>
      <c r="G584" s="79"/>
      <c r="H584" s="97"/>
      <c r="I584" s="121"/>
      <c r="J584" s="119"/>
      <c r="K584" s="119"/>
      <c r="L584" s="119"/>
    </row>
    <row r="587" spans="1:19" s="25" customFormat="1" ht="15.75">
      <c r="A587" s="5" t="s">
        <v>534</v>
      </c>
      <c r="B587" s="5"/>
      <c r="C587" s="5"/>
      <c r="D587" s="16"/>
      <c r="E587" s="16"/>
      <c r="F587" s="16"/>
      <c r="G587" s="16"/>
      <c r="H587" s="24"/>
      <c r="I587" s="27"/>
      <c r="J587" s="3"/>
      <c r="K587" s="4"/>
      <c r="L587" s="4"/>
      <c r="M587" s="4"/>
      <c r="N587" s="4"/>
      <c r="O587" s="4"/>
      <c r="P587" s="4"/>
      <c r="Q587" s="4"/>
      <c r="R587" s="4"/>
      <c r="S587" s="4"/>
    </row>
    <row r="589" spans="1:19" ht="15.95" customHeight="1">
      <c r="A589" s="1" t="s">
        <v>535</v>
      </c>
      <c r="B589" s="2" t="s">
        <v>536</v>
      </c>
      <c r="C589" s="3" t="s">
        <v>106</v>
      </c>
      <c r="D589" s="16">
        <v>1385</v>
      </c>
      <c r="G589" s="16">
        <f>D589</f>
        <v>1385</v>
      </c>
      <c r="H589" s="43" t="s">
        <v>552</v>
      </c>
      <c r="I589" s="111"/>
      <c r="J589" s="32"/>
    </row>
    <row r="590" spans="1:19" ht="15.95" customHeight="1">
      <c r="A590" s="1" t="s">
        <v>535</v>
      </c>
      <c r="B590" s="2" t="s">
        <v>538</v>
      </c>
      <c r="C590" s="3" t="s">
        <v>537</v>
      </c>
      <c r="D590" s="16">
        <v>34874</v>
      </c>
      <c r="F590" s="16">
        <f t="shared" ref="F590" si="262">D590*22%</f>
        <v>7672.28</v>
      </c>
      <c r="G590" s="16">
        <f t="shared" ref="G590" si="263">D590+F590</f>
        <v>42546.28</v>
      </c>
      <c r="H590" s="43" t="s">
        <v>566</v>
      </c>
      <c r="I590" s="111"/>
      <c r="J590" s="32"/>
    </row>
    <row r="591" spans="1:19" ht="15.95" customHeight="1">
      <c r="A591" s="1" t="s">
        <v>535</v>
      </c>
      <c r="B591" s="2" t="s">
        <v>539</v>
      </c>
      <c r="C591" s="3" t="s">
        <v>459</v>
      </c>
      <c r="D591" s="16">
        <v>22842</v>
      </c>
      <c r="F591" s="16">
        <f t="shared" ref="F591" si="264">D591*22%</f>
        <v>5025.24</v>
      </c>
      <c r="G591" s="16">
        <f t="shared" ref="G591" si="265">D591+F591</f>
        <v>27867.239999999998</v>
      </c>
      <c r="H591" s="43" t="s">
        <v>568</v>
      </c>
      <c r="I591" s="111"/>
      <c r="J591" s="32"/>
    </row>
    <row r="593" spans="1:19" s="13" customFormat="1" ht="12.95" customHeight="1">
      <c r="A593" s="10"/>
      <c r="B593" s="11"/>
      <c r="C593" s="12"/>
      <c r="D593" s="19"/>
      <c r="E593" s="19"/>
      <c r="F593" s="19"/>
      <c r="G593" s="19"/>
      <c r="H593" s="21"/>
      <c r="I593" s="28"/>
      <c r="J593" s="12"/>
    </row>
    <row r="594" spans="1:19" ht="12.95" customHeight="1"/>
    <row r="595" spans="1:19" ht="12.95" customHeight="1">
      <c r="A595" s="14" t="s">
        <v>8</v>
      </c>
      <c r="D595" s="16">
        <f>SUM(D589:D594)</f>
        <v>59101</v>
      </c>
      <c r="F595" s="16">
        <f>SUM(F586:F592)</f>
        <v>12697.52</v>
      </c>
      <c r="G595" s="16">
        <f>SUM(G586:G594)</f>
        <v>71798.51999999999</v>
      </c>
      <c r="H595" s="96"/>
      <c r="I595" s="32"/>
      <c r="J595" s="23"/>
    </row>
    <row r="596" spans="1:19" s="13" customFormat="1" ht="12.95" customHeight="1">
      <c r="A596" s="15"/>
      <c r="B596" s="11"/>
      <c r="C596" s="12"/>
      <c r="D596" s="19"/>
      <c r="E596" s="19"/>
      <c r="F596" s="19"/>
      <c r="G596" s="19"/>
      <c r="H596" s="21"/>
      <c r="I596" s="113"/>
    </row>
    <row r="598" spans="1:19" s="81" customFormat="1" ht="20.25" customHeight="1">
      <c r="A598" s="77" t="s">
        <v>551</v>
      </c>
      <c r="B598" s="77"/>
      <c r="C598" s="78" t="s">
        <v>563</v>
      </c>
      <c r="D598" s="79">
        <v>1385</v>
      </c>
      <c r="E598" s="79"/>
      <c r="F598" s="79"/>
      <c r="G598" s="79"/>
      <c r="H598" s="97"/>
      <c r="I598" s="121"/>
      <c r="J598" s="119"/>
      <c r="K598" s="119"/>
      <c r="L598" s="119"/>
    </row>
    <row r="599" spans="1:19" s="81" customFormat="1" ht="20.25" customHeight="1">
      <c r="A599" s="77" t="s">
        <v>565</v>
      </c>
      <c r="B599" s="77"/>
      <c r="C599" s="78" t="s">
        <v>564</v>
      </c>
      <c r="D599" s="79">
        <v>42546.28</v>
      </c>
      <c r="E599" s="79"/>
      <c r="F599" s="79"/>
      <c r="G599" s="79"/>
      <c r="H599" s="97"/>
      <c r="I599" s="121"/>
      <c r="J599" s="119"/>
      <c r="K599" s="119"/>
      <c r="L599" s="119"/>
    </row>
    <row r="600" spans="1:19" s="81" customFormat="1" ht="20.25" customHeight="1">
      <c r="A600" s="77" t="s">
        <v>567</v>
      </c>
      <c r="B600" s="77"/>
      <c r="C600" s="78" t="s">
        <v>569</v>
      </c>
      <c r="D600" s="79">
        <v>171827.24</v>
      </c>
      <c r="E600" s="79"/>
      <c r="F600" s="79"/>
      <c r="G600" s="79"/>
      <c r="H600" s="97">
        <f>G572+G591</f>
        <v>171827.24</v>
      </c>
      <c r="I600" s="121"/>
      <c r="J600" s="119"/>
      <c r="K600" s="119"/>
      <c r="L600" s="119"/>
    </row>
    <row r="603" spans="1:19" s="25" customFormat="1" ht="15.75">
      <c r="A603" s="5" t="s">
        <v>546</v>
      </c>
      <c r="B603" s="5"/>
      <c r="C603" s="5"/>
      <c r="D603" s="16"/>
      <c r="E603" s="16"/>
      <c r="F603" s="16"/>
      <c r="G603" s="16"/>
      <c r="H603" s="24"/>
      <c r="I603" s="27"/>
      <c r="J603" s="3"/>
      <c r="K603" s="4"/>
      <c r="L603" s="4"/>
      <c r="M603" s="4"/>
      <c r="N603" s="4"/>
      <c r="O603" s="4"/>
      <c r="P603" s="4"/>
      <c r="Q603" s="4"/>
      <c r="R603" s="4"/>
      <c r="S603" s="4"/>
    </row>
    <row r="605" spans="1:19" ht="15.95" customHeight="1">
      <c r="A605" s="1" t="s">
        <v>547</v>
      </c>
      <c r="B605" s="2" t="s">
        <v>543</v>
      </c>
      <c r="C605" s="3" t="s">
        <v>544</v>
      </c>
      <c r="D605" s="16">
        <v>2078</v>
      </c>
      <c r="F605" s="16">
        <f t="shared" ref="F605" si="266">D605*22%</f>
        <v>457.16</v>
      </c>
      <c r="G605" s="16">
        <f>D605+F605</f>
        <v>2535.16</v>
      </c>
      <c r="H605" s="43" t="s">
        <v>599</v>
      </c>
      <c r="I605" s="111"/>
      <c r="J605" s="32"/>
    </row>
    <row r="606" spans="1:19" ht="15.95" customHeight="1">
      <c r="A606" s="1" t="s">
        <v>547</v>
      </c>
      <c r="B606" s="2" t="s">
        <v>545</v>
      </c>
      <c r="C606" s="3" t="s">
        <v>544</v>
      </c>
      <c r="D606" s="16">
        <v>500</v>
      </c>
      <c r="F606" s="16">
        <f t="shared" ref="F606" si="267">D606*22%</f>
        <v>110</v>
      </c>
      <c r="G606" s="16">
        <f t="shared" ref="G606" si="268">D606+F606</f>
        <v>610</v>
      </c>
      <c r="H606" s="43" t="s">
        <v>599</v>
      </c>
      <c r="I606" s="111"/>
      <c r="J606" s="32"/>
    </row>
    <row r="607" spans="1:19" ht="15.95" customHeight="1">
      <c r="A607" s="1" t="s">
        <v>547</v>
      </c>
      <c r="B607" s="2" t="s">
        <v>548</v>
      </c>
      <c r="C607" s="3" t="s">
        <v>544</v>
      </c>
      <c r="D607" s="16">
        <v>4982</v>
      </c>
      <c r="F607" s="16">
        <f t="shared" ref="F607" si="269">D607*22%</f>
        <v>1096.04</v>
      </c>
      <c r="G607" s="16">
        <f t="shared" ref="G607" si="270">D607+F607</f>
        <v>6078.04</v>
      </c>
      <c r="H607" s="43" t="s">
        <v>599</v>
      </c>
      <c r="I607" s="111"/>
      <c r="J607" s="32"/>
    </row>
    <row r="608" spans="1:19" ht="17.100000000000001" customHeight="1">
      <c r="A608" s="1" t="s">
        <v>547</v>
      </c>
      <c r="B608" s="2" t="s">
        <v>549</v>
      </c>
      <c r="C608" s="3" t="s">
        <v>459</v>
      </c>
      <c r="D608" s="16">
        <v>3948</v>
      </c>
      <c r="F608" s="16">
        <f t="shared" ref="F608" si="271">D608*22%</f>
        <v>868.56000000000006</v>
      </c>
      <c r="G608" s="16">
        <f t="shared" ref="G608" si="272">D608+F608</f>
        <v>4816.5600000000004</v>
      </c>
      <c r="H608" s="43" t="s">
        <v>599</v>
      </c>
    </row>
    <row r="609" spans="1:19" ht="17.100000000000001" customHeight="1">
      <c r="A609" s="1" t="s">
        <v>547</v>
      </c>
      <c r="B609" s="2" t="s">
        <v>550</v>
      </c>
      <c r="C609" s="3" t="s">
        <v>575</v>
      </c>
      <c r="D609" s="16">
        <v>5000</v>
      </c>
      <c r="F609" s="16">
        <f t="shared" ref="F609" si="273">D609*22%</f>
        <v>1100</v>
      </c>
      <c r="G609" s="16">
        <f t="shared" ref="G609" si="274">D609+F609</f>
        <v>6100</v>
      </c>
      <c r="H609" s="43" t="s">
        <v>599</v>
      </c>
    </row>
    <row r="611" spans="1:19" s="13" customFormat="1" ht="12.95" customHeight="1">
      <c r="A611" s="10"/>
      <c r="B611" s="11"/>
      <c r="C611" s="12"/>
      <c r="D611" s="19"/>
      <c r="E611" s="19"/>
      <c r="F611" s="19"/>
      <c r="G611" s="19"/>
      <c r="H611" s="21"/>
      <c r="I611" s="28"/>
      <c r="J611" s="12"/>
    </row>
    <row r="612" spans="1:19" ht="12.95" customHeight="1"/>
    <row r="613" spans="1:19" ht="12.95" customHeight="1">
      <c r="A613" s="14" t="s">
        <v>8</v>
      </c>
      <c r="D613" s="16">
        <f>SUM(D603:D612)</f>
        <v>16508</v>
      </c>
      <c r="F613" s="16">
        <f>SUM(F597:F610)</f>
        <v>3631.76</v>
      </c>
      <c r="G613" s="16">
        <f>SUM(G597:G612)</f>
        <v>20139.760000000002</v>
      </c>
      <c r="H613" s="96"/>
      <c r="I613" s="32"/>
      <c r="J613" s="23"/>
    </row>
    <row r="614" spans="1:19" s="13" customFormat="1" ht="12.95" customHeight="1">
      <c r="A614" s="15"/>
      <c r="B614" s="11"/>
      <c r="C614" s="12"/>
      <c r="D614" s="19"/>
      <c r="E614" s="19"/>
      <c r="F614" s="19"/>
      <c r="G614" s="19"/>
      <c r="H614" s="21"/>
      <c r="I614" s="113"/>
    </row>
    <row r="618" spans="1:19" s="25" customFormat="1" ht="15.75">
      <c r="A618" s="5" t="s">
        <v>570</v>
      </c>
      <c r="B618" s="5"/>
      <c r="C618" s="5"/>
      <c r="D618" s="16"/>
      <c r="E618" s="16"/>
      <c r="F618" s="16"/>
      <c r="G618" s="16"/>
      <c r="H618" s="24"/>
      <c r="I618" s="27"/>
      <c r="J618" s="3"/>
      <c r="K618" s="4"/>
      <c r="L618" s="4"/>
      <c r="M618" s="4"/>
      <c r="N618" s="4"/>
      <c r="O618" s="4"/>
      <c r="P618" s="4"/>
      <c r="Q618" s="4"/>
      <c r="R618" s="4"/>
      <c r="S618" s="4"/>
    </row>
    <row r="620" spans="1:19" ht="15.95" customHeight="1">
      <c r="A620" s="1" t="s">
        <v>573</v>
      </c>
      <c r="B620" s="2" t="s">
        <v>572</v>
      </c>
      <c r="C620" s="3" t="s">
        <v>571</v>
      </c>
      <c r="D620" s="16">
        <v>84000</v>
      </c>
      <c r="F620" s="16">
        <f t="shared" ref="F620:F621" si="275">D620*22%</f>
        <v>18480</v>
      </c>
      <c r="G620" s="16">
        <f>D620+F620</f>
        <v>102480</v>
      </c>
      <c r="H620" s="43" t="s">
        <v>599</v>
      </c>
      <c r="I620" s="111"/>
      <c r="J620" s="32"/>
    </row>
    <row r="621" spans="1:19" ht="15.95" customHeight="1">
      <c r="A621" s="1" t="s">
        <v>573</v>
      </c>
      <c r="B621" s="2" t="s">
        <v>574</v>
      </c>
      <c r="C621" s="3" t="s">
        <v>354</v>
      </c>
      <c r="D621" s="16">
        <v>11657.5</v>
      </c>
      <c r="F621" s="16">
        <f t="shared" si="275"/>
        <v>2564.65</v>
      </c>
      <c r="G621" s="16">
        <f t="shared" ref="G621" si="276">D621+F621</f>
        <v>14222.15</v>
      </c>
      <c r="H621" s="43" t="s">
        <v>599</v>
      </c>
      <c r="I621" s="111"/>
      <c r="J621" s="32"/>
    </row>
    <row r="622" spans="1:19" ht="15.95" customHeight="1">
      <c r="A622" s="1" t="s">
        <v>573</v>
      </c>
      <c r="B622" s="2" t="s">
        <v>576</v>
      </c>
      <c r="C622" s="3" t="s">
        <v>354</v>
      </c>
      <c r="D622" s="16">
        <v>9272</v>
      </c>
      <c r="F622" s="16">
        <f t="shared" ref="F622" si="277">D622*22%</f>
        <v>2039.84</v>
      </c>
      <c r="G622" s="16">
        <f t="shared" ref="G622" si="278">D622+F622</f>
        <v>11311.84</v>
      </c>
      <c r="H622" s="43" t="s">
        <v>599</v>
      </c>
      <c r="I622" s="111"/>
      <c r="J622" s="32"/>
    </row>
    <row r="623" spans="1:19" ht="15.95" customHeight="1">
      <c r="A623" s="1" t="s">
        <v>573</v>
      </c>
      <c r="B623" s="2" t="s">
        <v>581</v>
      </c>
      <c r="C623" s="3" t="s">
        <v>577</v>
      </c>
      <c r="D623" s="16">
        <v>1882</v>
      </c>
      <c r="F623" s="16">
        <f t="shared" ref="F623" si="279">D623*22%</f>
        <v>414.04</v>
      </c>
      <c r="G623" s="16">
        <f t="shared" ref="G623" si="280">D623+F623</f>
        <v>2296.04</v>
      </c>
      <c r="H623" s="43" t="s">
        <v>599</v>
      </c>
      <c r="I623" s="111">
        <f>G605+G606+G607+G608+G609+G620+G621+G622+G623</f>
        <v>150449.79</v>
      </c>
      <c r="J623" s="32"/>
    </row>
    <row r="626" spans="1:19" s="13" customFormat="1" ht="12.95" customHeight="1">
      <c r="A626" s="10"/>
      <c r="B626" s="11"/>
      <c r="C626" s="12"/>
      <c r="D626" s="19"/>
      <c r="E626" s="19"/>
      <c r="F626" s="19"/>
      <c r="G626" s="19"/>
      <c r="H626" s="21"/>
      <c r="I626" s="28"/>
      <c r="J626" s="12"/>
    </row>
    <row r="627" spans="1:19" ht="12.95" customHeight="1"/>
    <row r="628" spans="1:19" ht="12.95" customHeight="1">
      <c r="A628" s="14" t="s">
        <v>8</v>
      </c>
      <c r="D628" s="16">
        <f>SUM(D618:D627)</f>
        <v>106811.5</v>
      </c>
      <c r="F628" s="16">
        <f>SUM(F612:F625)</f>
        <v>27130.290000000005</v>
      </c>
      <c r="G628" s="16">
        <f>SUM(G612:G627)</f>
        <v>150449.79</v>
      </c>
      <c r="H628" s="96"/>
      <c r="I628" s="32"/>
      <c r="J628" s="23"/>
    </row>
    <row r="629" spans="1:19" s="13" customFormat="1" ht="12.95" customHeight="1">
      <c r="A629" s="15"/>
      <c r="B629" s="11"/>
      <c r="C629" s="12"/>
      <c r="D629" s="19"/>
      <c r="E629" s="19"/>
      <c r="F629" s="19"/>
      <c r="G629" s="19"/>
      <c r="H629" s="21"/>
      <c r="I629" s="113"/>
    </row>
    <row r="631" spans="1:19" s="60" customFormat="1" ht="20.25" customHeight="1">
      <c r="A631" s="62" t="s">
        <v>597</v>
      </c>
      <c r="B631" s="62"/>
      <c r="C631" s="63" t="s">
        <v>601</v>
      </c>
      <c r="D631" s="64">
        <v>2858</v>
      </c>
      <c r="E631" s="58"/>
      <c r="F631" s="58"/>
      <c r="G631" s="58"/>
      <c r="H631" s="32"/>
      <c r="I631" s="89"/>
      <c r="J631" s="115"/>
      <c r="K631" s="115"/>
      <c r="L631" s="115"/>
    </row>
    <row r="632" spans="1:19" s="60" customFormat="1" ht="20.25" customHeight="1">
      <c r="A632" s="62" t="s">
        <v>597</v>
      </c>
      <c r="B632" s="62"/>
      <c r="C632" s="63" t="s">
        <v>602</v>
      </c>
      <c r="D632" s="64">
        <v>3667.77</v>
      </c>
      <c r="E632" s="58"/>
      <c r="F632" s="58"/>
      <c r="G632" s="58"/>
      <c r="H632" s="32">
        <f>D631+D632</f>
        <v>6525.77</v>
      </c>
      <c r="I632" s="89" t="e">
        <f>G368+G391+G392+G503+G504+G528+G530+G531+G748+G749+#REF!</f>
        <v>#REF!</v>
      </c>
      <c r="J632" s="115"/>
      <c r="K632" s="115"/>
      <c r="L632" s="115"/>
    </row>
    <row r="633" spans="1:19" s="81" customFormat="1" ht="20.25" customHeight="1">
      <c r="A633" s="62" t="s">
        <v>598</v>
      </c>
      <c r="B633" s="62"/>
      <c r="C633" s="63" t="s">
        <v>600</v>
      </c>
      <c r="D633" s="79">
        <v>150449.79</v>
      </c>
      <c r="E633" s="79"/>
      <c r="F633" s="79"/>
      <c r="G633" s="79"/>
      <c r="H633" s="97">
        <f>G601+G620</f>
        <v>102480</v>
      </c>
      <c r="I633" s="121"/>
      <c r="J633" s="119"/>
      <c r="K633" s="119"/>
      <c r="L633" s="119"/>
    </row>
    <row r="637" spans="1:19" s="25" customFormat="1" ht="15.75">
      <c r="A637" s="5" t="s">
        <v>608</v>
      </c>
      <c r="B637" s="5"/>
      <c r="C637" s="5"/>
      <c r="D637" s="16"/>
      <c r="E637" s="16"/>
      <c r="F637" s="16"/>
      <c r="G637" s="16"/>
      <c r="H637" s="24"/>
      <c r="I637" s="27"/>
      <c r="J637" s="3"/>
      <c r="K637" s="4"/>
      <c r="L637" s="4"/>
      <c r="M637" s="4"/>
      <c r="N637" s="4"/>
      <c r="O637" s="4"/>
      <c r="P637" s="4"/>
      <c r="Q637" s="4"/>
      <c r="R637" s="4"/>
      <c r="S637" s="4"/>
    </row>
    <row r="639" spans="1:19" ht="15.95" customHeight="1">
      <c r="A639" s="1" t="s">
        <v>584</v>
      </c>
      <c r="B639" s="2" t="s">
        <v>583</v>
      </c>
      <c r="C639" s="3" t="s">
        <v>585</v>
      </c>
      <c r="D639" s="16">
        <v>30250</v>
      </c>
      <c r="F639" s="16">
        <f t="shared" ref="F639" si="281">D639*22%</f>
        <v>6655</v>
      </c>
      <c r="G639" s="16">
        <f t="shared" ref="G639" si="282">D639+F639</f>
        <v>36905</v>
      </c>
      <c r="H639" s="43" t="s">
        <v>630</v>
      </c>
      <c r="I639" s="111"/>
      <c r="J639" s="32"/>
    </row>
    <row r="640" spans="1:19" ht="15.95" customHeight="1">
      <c r="A640" s="1" t="s">
        <v>584</v>
      </c>
      <c r="B640" s="2" t="s">
        <v>586</v>
      </c>
      <c r="C640" s="3" t="s">
        <v>585</v>
      </c>
      <c r="D640" s="16">
        <v>42450</v>
      </c>
      <c r="F640" s="16">
        <f t="shared" ref="F640" si="283">D640*22%</f>
        <v>9339</v>
      </c>
      <c r="G640" s="16">
        <f t="shared" ref="G640" si="284">D640+F640</f>
        <v>51789</v>
      </c>
      <c r="H640" s="43" t="s">
        <v>630</v>
      </c>
      <c r="I640" s="111"/>
      <c r="J640" s="32"/>
    </row>
    <row r="641" spans="1:12" ht="15.95" customHeight="1">
      <c r="A641" s="1" t="s">
        <v>584</v>
      </c>
      <c r="B641" s="2" t="s">
        <v>587</v>
      </c>
      <c r="C641" s="3" t="s">
        <v>585</v>
      </c>
      <c r="D641" s="16">
        <v>2613.6</v>
      </c>
      <c r="F641" s="16">
        <f t="shared" ref="F641" si="285">D641*22%</f>
        <v>574.99199999999996</v>
      </c>
      <c r="G641" s="16">
        <f t="shared" ref="G641" si="286">D641+F641</f>
        <v>3188.5919999999996</v>
      </c>
      <c r="H641" s="43" t="s">
        <v>630</v>
      </c>
      <c r="I641" s="111"/>
      <c r="J641" s="32"/>
    </row>
    <row r="642" spans="1:12" ht="15.95" customHeight="1">
      <c r="A642" s="1" t="s">
        <v>584</v>
      </c>
      <c r="B642" s="2" t="s">
        <v>588</v>
      </c>
      <c r="C642" s="3" t="s">
        <v>585</v>
      </c>
      <c r="D642" s="16">
        <v>2068</v>
      </c>
      <c r="F642" s="16">
        <f t="shared" ref="F642" si="287">D642*22%</f>
        <v>454.96</v>
      </c>
      <c r="G642" s="16">
        <f t="shared" ref="G642" si="288">D642+F642</f>
        <v>2522.96</v>
      </c>
      <c r="H642" s="43" t="s">
        <v>630</v>
      </c>
      <c r="I642" s="111"/>
      <c r="J642" s="32"/>
    </row>
    <row r="643" spans="1:12" ht="15.95" customHeight="1">
      <c r="A643" s="1" t="s">
        <v>584</v>
      </c>
      <c r="B643" s="2" t="s">
        <v>589</v>
      </c>
      <c r="C643" s="3" t="s">
        <v>184</v>
      </c>
      <c r="D643" s="16">
        <v>21545</v>
      </c>
      <c r="F643" s="16">
        <f t="shared" ref="F643" si="289">D643*22%</f>
        <v>4739.8999999999996</v>
      </c>
      <c r="G643" s="16">
        <f t="shared" ref="G643" si="290">D643+F643</f>
        <v>26284.9</v>
      </c>
      <c r="H643" s="43" t="s">
        <v>630</v>
      </c>
      <c r="I643" s="111"/>
      <c r="J643" s="32"/>
    </row>
    <row r="644" spans="1:12" ht="15.95" customHeight="1">
      <c r="A644" s="1" t="s">
        <v>584</v>
      </c>
      <c r="B644" s="2" t="s">
        <v>591</v>
      </c>
      <c r="C644" s="3" t="s">
        <v>590</v>
      </c>
      <c r="D644" s="16">
        <v>1700</v>
      </c>
      <c r="F644" s="16">
        <f t="shared" ref="F644" si="291">D644*22%</f>
        <v>374</v>
      </c>
      <c r="G644" s="16">
        <f t="shared" ref="G644" si="292">D644+F644</f>
        <v>2074</v>
      </c>
      <c r="H644" s="43" t="s">
        <v>630</v>
      </c>
      <c r="I644" s="111"/>
      <c r="J644" s="32"/>
    </row>
    <row r="645" spans="1:12" ht="15.95" customHeight="1">
      <c r="A645" s="1" t="s">
        <v>584</v>
      </c>
      <c r="B645" s="2" t="s">
        <v>592</v>
      </c>
      <c r="C645" s="3" t="s">
        <v>593</v>
      </c>
      <c r="D645" s="16">
        <v>4350</v>
      </c>
      <c r="F645" s="16">
        <f t="shared" ref="F645" si="293">D645*22%</f>
        <v>957</v>
      </c>
      <c r="G645" s="16">
        <f t="shared" ref="G645" si="294">D645+F645</f>
        <v>5307</v>
      </c>
      <c r="H645" s="43" t="s">
        <v>630</v>
      </c>
      <c r="I645" s="111"/>
      <c r="J645" s="32"/>
    </row>
    <row r="646" spans="1:12" ht="15.95" customHeight="1">
      <c r="A646" s="1" t="s">
        <v>584</v>
      </c>
      <c r="B646" s="2" t="s">
        <v>594</v>
      </c>
      <c r="C646" s="3" t="s">
        <v>593</v>
      </c>
      <c r="D646" s="16">
        <v>1598</v>
      </c>
      <c r="F646" s="16">
        <f t="shared" ref="F646" si="295">D646*22%</f>
        <v>351.56</v>
      </c>
      <c r="G646" s="16">
        <f t="shared" ref="G646" si="296">D646+F646</f>
        <v>1949.56</v>
      </c>
      <c r="H646" s="43" t="s">
        <v>630</v>
      </c>
      <c r="I646" s="111"/>
      <c r="J646" s="32"/>
    </row>
    <row r="647" spans="1:12" ht="15.95" customHeight="1">
      <c r="A647" s="1" t="s">
        <v>584</v>
      </c>
      <c r="B647" s="2" t="s">
        <v>595</v>
      </c>
      <c r="C647" s="3" t="s">
        <v>596</v>
      </c>
      <c r="D647" s="16">
        <v>15221</v>
      </c>
      <c r="F647" s="16">
        <f t="shared" ref="F647" si="297">D647*22%</f>
        <v>3348.62</v>
      </c>
      <c r="G647" s="16">
        <f t="shared" ref="G647" si="298">D647+F647</f>
        <v>18569.62</v>
      </c>
      <c r="H647" s="43" t="s">
        <v>630</v>
      </c>
      <c r="I647" s="111"/>
      <c r="J647" s="32"/>
    </row>
    <row r="649" spans="1:12" s="13" customFormat="1" ht="12.95" customHeight="1">
      <c r="A649" s="10"/>
      <c r="B649" s="11"/>
      <c r="C649" s="12"/>
      <c r="D649" s="19"/>
      <c r="E649" s="19"/>
      <c r="F649" s="19"/>
      <c r="G649" s="19"/>
      <c r="H649" s="21"/>
      <c r="I649" s="28"/>
      <c r="J649" s="12"/>
    </row>
    <row r="650" spans="1:12" ht="12.95" customHeight="1"/>
    <row r="651" spans="1:12" ht="12.95" customHeight="1">
      <c r="A651" s="14" t="s">
        <v>8</v>
      </c>
      <c r="D651" s="16">
        <f>SUM(D639:D650)</f>
        <v>121795.6</v>
      </c>
      <c r="F651" s="16">
        <f>SUM(F639:F650)</f>
        <v>26795.031999999999</v>
      </c>
      <c r="G651" s="16">
        <f>SUM(G639:G650)</f>
        <v>148590.63200000001</v>
      </c>
      <c r="H651" s="96"/>
      <c r="I651" s="32"/>
      <c r="J651" s="23"/>
    </row>
    <row r="652" spans="1:12" s="13" customFormat="1" ht="12.95" customHeight="1">
      <c r="A652" s="15"/>
      <c r="B652" s="11"/>
      <c r="C652" s="12"/>
      <c r="D652" s="19"/>
      <c r="E652" s="19"/>
      <c r="F652" s="19"/>
      <c r="G652" s="19"/>
      <c r="H652" s="21"/>
      <c r="I652" s="113"/>
    </row>
    <row r="654" spans="1:12" s="81" customFormat="1" ht="20.25" customHeight="1">
      <c r="A654" s="77" t="s">
        <v>607</v>
      </c>
      <c r="B654" s="77"/>
      <c r="C654" s="78" t="s">
        <v>629</v>
      </c>
      <c r="D654" s="79">
        <v>148590.63</v>
      </c>
      <c r="E654" s="79"/>
      <c r="F654" s="79"/>
      <c r="G654" s="79"/>
      <c r="H654" s="97">
        <f>G602+G621</f>
        <v>14222.15</v>
      </c>
      <c r="I654" s="121"/>
      <c r="J654" s="119"/>
      <c r="K654" s="119"/>
      <c r="L654" s="119"/>
    </row>
    <row r="655" spans="1:12" s="81" customFormat="1" ht="20.25" customHeight="1">
      <c r="A655" s="77" t="s">
        <v>604</v>
      </c>
      <c r="B655" s="77"/>
      <c r="C655" s="78" t="s">
        <v>606</v>
      </c>
      <c r="D655" s="79">
        <v>1398.12</v>
      </c>
      <c r="E655" s="79"/>
      <c r="F655" s="79"/>
      <c r="G655" s="79"/>
      <c r="H655" s="97">
        <f>G622+G642</f>
        <v>13834.8</v>
      </c>
      <c r="I655" s="121"/>
      <c r="J655" s="119"/>
      <c r="K655" s="119"/>
      <c r="L655" s="119"/>
    </row>
    <row r="659" spans="1:19" s="25" customFormat="1" ht="15.75">
      <c r="A659" s="5" t="s">
        <v>582</v>
      </c>
      <c r="B659" s="5"/>
      <c r="C659" s="5"/>
      <c r="D659" s="16"/>
      <c r="E659" s="16"/>
      <c r="F659" s="16"/>
      <c r="G659" s="16"/>
      <c r="H659" s="24"/>
      <c r="I659" s="27"/>
      <c r="J659" s="3"/>
      <c r="K659" s="4"/>
      <c r="L659" s="4"/>
      <c r="M659" s="4"/>
      <c r="N659" s="4"/>
      <c r="O659" s="4"/>
      <c r="P659" s="4"/>
      <c r="Q659" s="4"/>
      <c r="R659" s="4"/>
      <c r="S659" s="4"/>
    </row>
    <row r="661" spans="1:19" ht="15.95" customHeight="1">
      <c r="A661" s="1" t="s">
        <v>610</v>
      </c>
      <c r="B661" s="2" t="s">
        <v>609</v>
      </c>
      <c r="C661" s="3" t="s">
        <v>596</v>
      </c>
      <c r="D661" s="16">
        <v>3085</v>
      </c>
      <c r="F661" s="16">
        <f t="shared" ref="F661" si="299">D661*22%</f>
        <v>678.7</v>
      </c>
      <c r="G661" s="16">
        <f t="shared" ref="G661" si="300">D661+F661</f>
        <v>3763.7</v>
      </c>
      <c r="H661" s="43" t="s">
        <v>641</v>
      </c>
      <c r="I661" s="111"/>
      <c r="J661" s="32"/>
    </row>
    <row r="662" spans="1:19" ht="15.95" customHeight="1">
      <c r="A662" s="1" t="s">
        <v>610</v>
      </c>
      <c r="B662" s="2" t="s">
        <v>613</v>
      </c>
      <c r="C662" s="3" t="s">
        <v>611</v>
      </c>
      <c r="D662" s="16">
        <v>9800</v>
      </c>
      <c r="F662" s="16">
        <f t="shared" ref="F662" si="301">D662*22%</f>
        <v>2156</v>
      </c>
      <c r="G662" s="16">
        <f t="shared" ref="G662" si="302">D662+F662</f>
        <v>11956</v>
      </c>
      <c r="H662" s="43" t="s">
        <v>641</v>
      </c>
      <c r="I662" s="111"/>
      <c r="J662" s="32"/>
    </row>
    <row r="663" spans="1:19" ht="15.95" customHeight="1">
      <c r="A663" s="1" t="s">
        <v>610</v>
      </c>
      <c r="B663" s="2" t="s">
        <v>612</v>
      </c>
      <c r="C663" s="3" t="s">
        <v>166</v>
      </c>
      <c r="D663" s="16">
        <v>16025.76</v>
      </c>
      <c r="F663" s="16">
        <f t="shared" ref="F663" si="303">D663*22%</f>
        <v>3525.6671999999999</v>
      </c>
      <c r="G663" s="16">
        <f t="shared" ref="G663" si="304">D663+F663</f>
        <v>19551.427199999998</v>
      </c>
      <c r="H663" s="43" t="s">
        <v>641</v>
      </c>
      <c r="I663" s="111"/>
      <c r="J663" s="32"/>
    </row>
    <row r="664" spans="1:19" ht="15.95" customHeight="1">
      <c r="A664" s="1" t="s">
        <v>610</v>
      </c>
      <c r="B664" s="2" t="s">
        <v>614</v>
      </c>
      <c r="C664" s="3" t="s">
        <v>615</v>
      </c>
      <c r="D664" s="16">
        <v>19296</v>
      </c>
      <c r="F664" s="16">
        <f t="shared" ref="F664" si="305">D664*22%</f>
        <v>4245.12</v>
      </c>
      <c r="G664" s="16">
        <f t="shared" ref="G664" si="306">D664+F664</f>
        <v>23541.119999999999</v>
      </c>
      <c r="H664" s="43" t="s">
        <v>641</v>
      </c>
      <c r="I664" s="111"/>
      <c r="J664" s="32"/>
    </row>
    <row r="665" spans="1:19" ht="15.95" customHeight="1">
      <c r="A665" s="1" t="s">
        <v>610</v>
      </c>
      <c r="B665" s="2" t="s">
        <v>616</v>
      </c>
      <c r="C665" s="3" t="s">
        <v>615</v>
      </c>
      <c r="D665" s="16">
        <v>69610</v>
      </c>
      <c r="F665" s="16">
        <f t="shared" ref="F665" si="307">D665*22%</f>
        <v>15314.2</v>
      </c>
      <c r="G665" s="16">
        <f t="shared" ref="G665" si="308">D665+F665</f>
        <v>84924.2</v>
      </c>
      <c r="H665" s="43" t="s">
        <v>641</v>
      </c>
      <c r="I665" s="111"/>
      <c r="J665" s="32"/>
    </row>
    <row r="667" spans="1:19" s="13" customFormat="1" ht="12.95" customHeight="1">
      <c r="A667" s="10"/>
      <c r="B667" s="11"/>
      <c r="C667" s="12"/>
      <c r="D667" s="19"/>
      <c r="E667" s="19"/>
      <c r="F667" s="19"/>
      <c r="G667" s="19"/>
      <c r="H667" s="21"/>
      <c r="I667" s="28"/>
      <c r="J667" s="12"/>
    </row>
    <row r="668" spans="1:19" ht="12.95" customHeight="1"/>
    <row r="669" spans="1:19" ht="12.95" customHeight="1">
      <c r="A669" s="14" t="s">
        <v>8</v>
      </c>
      <c r="D669" s="16">
        <f>SUM(D661:D668)</f>
        <v>117816.76000000001</v>
      </c>
      <c r="F669" s="16">
        <f>SUM(F657:F668)</f>
        <v>25919.6872</v>
      </c>
      <c r="G669" s="16">
        <f>SUM(G657:G668)</f>
        <v>143736.4472</v>
      </c>
      <c r="H669" s="96"/>
      <c r="I669" s="32"/>
      <c r="J669" s="23"/>
    </row>
    <row r="670" spans="1:19" s="13" customFormat="1" ht="12.95" customHeight="1">
      <c r="A670" s="15"/>
      <c r="B670" s="11"/>
      <c r="C670" s="12"/>
      <c r="D670" s="19"/>
      <c r="E670" s="19"/>
      <c r="F670" s="19"/>
      <c r="G670" s="19"/>
      <c r="H670" s="21"/>
      <c r="I670" s="113"/>
    </row>
    <row r="672" spans="1:19" s="81" customFormat="1" ht="20.25" customHeight="1">
      <c r="A672" s="77" t="s">
        <v>636</v>
      </c>
      <c r="B672" s="77"/>
      <c r="C672" s="78" t="s">
        <v>637</v>
      </c>
      <c r="D672" s="79">
        <v>143736.45000000001</v>
      </c>
      <c r="E672" s="79"/>
      <c r="F672" s="79"/>
      <c r="G672" s="79"/>
      <c r="H672" s="97">
        <f>SUM(G661:G665)</f>
        <v>143736.4472</v>
      </c>
      <c r="I672" s="121"/>
      <c r="J672" s="119"/>
      <c r="K672" s="119"/>
      <c r="L672" s="119"/>
    </row>
    <row r="677" spans="1:19" s="25" customFormat="1" ht="15.75">
      <c r="A677" s="5" t="s">
        <v>617</v>
      </c>
      <c r="B677" s="5"/>
      <c r="C677" s="5"/>
      <c r="D677" s="16"/>
      <c r="E677" s="16"/>
      <c r="F677" s="16"/>
      <c r="G677" s="16"/>
      <c r="H677" s="24"/>
      <c r="I677" s="27"/>
      <c r="J677" s="3"/>
      <c r="K677" s="4"/>
      <c r="L677" s="4"/>
      <c r="M677" s="4"/>
      <c r="N677" s="4"/>
      <c r="O677" s="4"/>
      <c r="P677" s="4"/>
      <c r="Q677" s="4"/>
      <c r="R677" s="4"/>
      <c r="S677" s="4"/>
    </row>
    <row r="679" spans="1:19" ht="15.95" customHeight="1">
      <c r="A679" s="1" t="s">
        <v>625</v>
      </c>
      <c r="B679" s="2" t="s">
        <v>618</v>
      </c>
      <c r="C679" s="3" t="s">
        <v>113</v>
      </c>
      <c r="D679" s="16">
        <v>6950.68</v>
      </c>
      <c r="G679" s="16">
        <f>D679</f>
        <v>6950.68</v>
      </c>
      <c r="H679" s="43" t="s">
        <v>638</v>
      </c>
      <c r="I679" s="111"/>
      <c r="J679" s="32"/>
    </row>
    <row r="680" spans="1:19" ht="15.95" customHeight="1">
      <c r="A680" s="1" t="s">
        <v>625</v>
      </c>
      <c r="B680" s="2" t="s">
        <v>619</v>
      </c>
      <c r="C680" s="3" t="s">
        <v>620</v>
      </c>
      <c r="D680" s="16">
        <v>4436.8</v>
      </c>
      <c r="F680" s="16">
        <f t="shared" ref="F680" si="309">D680*22%</f>
        <v>976.096</v>
      </c>
      <c r="G680" s="16">
        <f t="shared" ref="G680" si="310">D680+F680</f>
        <v>5412.8960000000006</v>
      </c>
      <c r="H680" s="43" t="s">
        <v>642</v>
      </c>
      <c r="I680" s="111"/>
      <c r="J680" s="32"/>
    </row>
    <row r="681" spans="1:19" ht="15.95" customHeight="1">
      <c r="A681" s="1" t="s">
        <v>625</v>
      </c>
      <c r="B681" s="2" t="s">
        <v>621</v>
      </c>
      <c r="C681" s="3" t="s">
        <v>622</v>
      </c>
      <c r="D681" s="16">
        <v>9024</v>
      </c>
      <c r="F681" s="16">
        <f t="shared" ref="F681" si="311">D681*22%</f>
        <v>1985.28</v>
      </c>
      <c r="G681" s="16">
        <f t="shared" ref="G681" si="312">D681+F681</f>
        <v>11009.28</v>
      </c>
      <c r="H681" s="43" t="s">
        <v>642</v>
      </c>
      <c r="I681" s="111"/>
      <c r="J681" s="32"/>
    </row>
    <row r="682" spans="1:19" ht="15.95" customHeight="1">
      <c r="A682" s="1" t="s">
        <v>625</v>
      </c>
      <c r="B682" s="2" t="s">
        <v>623</v>
      </c>
      <c r="C682" s="3" t="s">
        <v>624</v>
      </c>
      <c r="D682" s="16">
        <v>50000</v>
      </c>
      <c r="F682" s="16">
        <f t="shared" ref="F682" si="313">D682*22%</f>
        <v>11000</v>
      </c>
      <c r="G682" s="16">
        <f t="shared" ref="G682" si="314">D682+F682</f>
        <v>61000</v>
      </c>
      <c r="H682" s="43" t="s">
        <v>642</v>
      </c>
      <c r="I682" s="111"/>
      <c r="J682" s="32"/>
    </row>
    <row r="684" spans="1:19" s="13" customFormat="1" ht="12.95" customHeight="1">
      <c r="A684" s="10"/>
      <c r="B684" s="11"/>
      <c r="C684" s="12"/>
      <c r="D684" s="19"/>
      <c r="E684" s="19"/>
      <c r="F684" s="19"/>
      <c r="G684" s="19"/>
      <c r="H684" s="21"/>
      <c r="I684" s="28"/>
      <c r="J684" s="12"/>
    </row>
    <row r="685" spans="1:19" ht="12.95" customHeight="1"/>
    <row r="686" spans="1:19" ht="12.95" customHeight="1">
      <c r="A686" s="14" t="s">
        <v>8</v>
      </c>
      <c r="D686" s="16">
        <f>SUM(D678:D685)</f>
        <v>70411.48</v>
      </c>
      <c r="F686" s="16">
        <f>SUM(F674:F685)</f>
        <v>13961.376</v>
      </c>
      <c r="G686" s="16">
        <f>SUM(G679:G685)</f>
        <v>84372.856</v>
      </c>
      <c r="H686" s="96">
        <f>SUM(G680:G682)</f>
        <v>77422.176000000007</v>
      </c>
      <c r="I686" s="32"/>
      <c r="J686" s="23"/>
    </row>
    <row r="687" spans="1:19" s="13" customFormat="1" ht="12.95" customHeight="1">
      <c r="A687" s="15"/>
      <c r="B687" s="11"/>
      <c r="C687" s="12"/>
      <c r="D687" s="19"/>
      <c r="E687" s="19"/>
      <c r="F687" s="19"/>
      <c r="G687" s="19"/>
      <c r="H687" s="21"/>
      <c r="I687" s="113"/>
    </row>
    <row r="689" spans="1:19" s="81" customFormat="1" ht="20.25" customHeight="1">
      <c r="A689" s="77" t="s">
        <v>636</v>
      </c>
      <c r="B689" s="77"/>
      <c r="C689" s="78" t="s">
        <v>639</v>
      </c>
      <c r="D689" s="79">
        <v>6950.68</v>
      </c>
      <c r="E689" s="79"/>
      <c r="F689" s="79"/>
      <c r="G689" s="79"/>
      <c r="H689" s="97"/>
      <c r="I689" s="121"/>
      <c r="J689" s="119"/>
      <c r="K689" s="119"/>
      <c r="L689" s="119"/>
    </row>
    <row r="690" spans="1:19" s="81" customFormat="1" ht="20.25" customHeight="1">
      <c r="A690" s="77" t="s">
        <v>636</v>
      </c>
      <c r="B690" s="77"/>
      <c r="C690" s="78" t="s">
        <v>640</v>
      </c>
      <c r="D690" s="79">
        <f>SUM(G680:G682)</f>
        <v>77422.176000000007</v>
      </c>
      <c r="E690" s="79"/>
      <c r="F690" s="79"/>
      <c r="G690" s="79"/>
      <c r="H690" s="97"/>
      <c r="I690" s="121"/>
      <c r="J690" s="119"/>
      <c r="K690" s="119"/>
      <c r="L690" s="119"/>
    </row>
    <row r="693" spans="1:19" s="25" customFormat="1" ht="15.75">
      <c r="A693" s="5" t="s">
        <v>626</v>
      </c>
      <c r="B693" s="5"/>
      <c r="C693" s="5"/>
      <c r="D693" s="16"/>
      <c r="E693" s="16"/>
      <c r="F693" s="16"/>
      <c r="G693" s="16"/>
      <c r="H693" s="24"/>
      <c r="I693" s="27"/>
      <c r="J693" s="3"/>
      <c r="K693" s="4"/>
      <c r="L693" s="4"/>
      <c r="M693" s="4"/>
      <c r="N693" s="4"/>
      <c r="O693" s="4"/>
      <c r="P693" s="4"/>
      <c r="Q693" s="4"/>
      <c r="R693" s="4"/>
      <c r="S693" s="4"/>
    </row>
    <row r="695" spans="1:19" ht="15.95" customHeight="1">
      <c r="A695" s="1" t="s">
        <v>628</v>
      </c>
      <c r="B695" s="2" t="s">
        <v>627</v>
      </c>
      <c r="C695" s="3" t="s">
        <v>106</v>
      </c>
      <c r="D695" s="16">
        <v>8767.9500000000007</v>
      </c>
      <c r="G695" s="16">
        <f>D695</f>
        <v>8767.9500000000007</v>
      </c>
      <c r="H695" s="43" t="s">
        <v>668</v>
      </c>
      <c r="I695" s="111"/>
      <c r="J695" s="32"/>
    </row>
    <row r="696" spans="1:19" ht="15.95" customHeight="1">
      <c r="A696" s="1" t="s">
        <v>631</v>
      </c>
      <c r="B696" s="2" t="s">
        <v>633</v>
      </c>
      <c r="C696" s="3" t="s">
        <v>632</v>
      </c>
      <c r="D696" s="16">
        <v>120000</v>
      </c>
      <c r="F696" s="16">
        <f>D696*22%</f>
        <v>26400</v>
      </c>
      <c r="G696" s="16">
        <f>D696+F696</f>
        <v>146400</v>
      </c>
      <c r="H696" s="43" t="s">
        <v>643</v>
      </c>
      <c r="I696" s="111"/>
      <c r="J696" s="32"/>
    </row>
    <row r="697" spans="1:19" ht="15.95" customHeight="1">
      <c r="A697" s="1" t="s">
        <v>631</v>
      </c>
      <c r="B697" s="2" t="s">
        <v>634</v>
      </c>
      <c r="C697" s="3" t="s">
        <v>635</v>
      </c>
      <c r="D697" s="16">
        <v>5559</v>
      </c>
      <c r="F697" s="16">
        <f t="shared" ref="F697" si="315">D697*22%</f>
        <v>1222.98</v>
      </c>
      <c r="G697" s="16">
        <f t="shared" ref="G697" si="316">D697+F697</f>
        <v>6781.98</v>
      </c>
      <c r="H697" s="43" t="s">
        <v>643</v>
      </c>
      <c r="I697" s="111"/>
      <c r="J697" s="32"/>
    </row>
    <row r="699" spans="1:19" s="13" customFormat="1" ht="12.95" customHeight="1">
      <c r="A699" s="10"/>
      <c r="B699" s="11"/>
      <c r="C699" s="12"/>
      <c r="D699" s="19"/>
      <c r="E699" s="19"/>
      <c r="F699" s="19"/>
      <c r="G699" s="19"/>
      <c r="H699" s="21"/>
      <c r="I699" s="28"/>
      <c r="J699" s="12"/>
    </row>
    <row r="700" spans="1:19" ht="12.95" customHeight="1"/>
    <row r="701" spans="1:19" ht="12.95" customHeight="1">
      <c r="A701" s="14" t="s">
        <v>8</v>
      </c>
      <c r="D701" s="16">
        <f>SUM(D695:D700)</f>
        <v>134326.95000000001</v>
      </c>
      <c r="F701" s="16">
        <f>SUM(F692:F700)</f>
        <v>27622.98</v>
      </c>
      <c r="G701" s="16">
        <f>SUM(G694:G700)</f>
        <v>161949.93000000002</v>
      </c>
      <c r="H701" s="96"/>
      <c r="I701" s="32"/>
      <c r="J701" s="23"/>
    </row>
    <row r="702" spans="1:19" s="13" customFormat="1" ht="12.95" customHeight="1">
      <c r="A702" s="15"/>
      <c r="B702" s="11"/>
      <c r="C702" s="12"/>
      <c r="D702" s="19"/>
      <c r="E702" s="19"/>
      <c r="F702" s="19"/>
      <c r="G702" s="19"/>
      <c r="H702" s="21"/>
      <c r="I702" s="113"/>
    </row>
    <row r="704" spans="1:19" s="81" customFormat="1" ht="20.25" customHeight="1">
      <c r="A704" s="77" t="s">
        <v>636</v>
      </c>
      <c r="B704" s="77"/>
      <c r="C704" s="78" t="s">
        <v>644</v>
      </c>
      <c r="D704" s="79">
        <v>153181.98000000001</v>
      </c>
      <c r="E704" s="79"/>
      <c r="F704" s="79"/>
      <c r="G704" s="79"/>
      <c r="H704" s="97">
        <f>G696+G697</f>
        <v>153181.98000000001</v>
      </c>
      <c r="I704" s="121"/>
      <c r="J704" s="119"/>
      <c r="K704" s="119"/>
      <c r="L704" s="119"/>
    </row>
    <row r="705" spans="1:19" s="81" customFormat="1" ht="20.25" customHeight="1">
      <c r="A705" s="77" t="s">
        <v>666</v>
      </c>
      <c r="B705" s="77"/>
      <c r="C705" s="78" t="s">
        <v>667</v>
      </c>
      <c r="D705" s="79">
        <v>153181.98000000001</v>
      </c>
      <c r="E705" s="79"/>
      <c r="F705" s="79"/>
      <c r="G705" s="79"/>
      <c r="H705" s="97">
        <f>G697+G698</f>
        <v>6781.98</v>
      </c>
      <c r="I705" s="121"/>
      <c r="J705" s="119"/>
      <c r="K705" s="119"/>
      <c r="L705" s="119"/>
    </row>
    <row r="708" spans="1:19" s="25" customFormat="1" ht="15.75">
      <c r="A708" s="5" t="s">
        <v>672</v>
      </c>
      <c r="B708" s="5"/>
      <c r="C708" s="5"/>
      <c r="D708" s="16"/>
      <c r="E708" s="16"/>
      <c r="F708" s="16"/>
      <c r="G708" s="16"/>
      <c r="H708" s="24"/>
      <c r="I708" s="27"/>
      <c r="J708" s="3"/>
      <c r="K708" s="4"/>
      <c r="L708" s="4"/>
      <c r="M708" s="4"/>
      <c r="N708" s="4"/>
      <c r="O708" s="4"/>
      <c r="P708" s="4"/>
      <c r="Q708" s="4"/>
      <c r="R708" s="4"/>
      <c r="S708" s="4"/>
    </row>
    <row r="710" spans="1:19" ht="15.95" customHeight="1">
      <c r="A710" s="1" t="s">
        <v>645</v>
      </c>
      <c r="B710" s="2" t="s">
        <v>646</v>
      </c>
      <c r="C710" s="3" t="s">
        <v>113</v>
      </c>
      <c r="D710" s="16">
        <v>2127.5</v>
      </c>
      <c r="G710" s="16">
        <f>D710</f>
        <v>2127.5</v>
      </c>
      <c r="H710" s="43" t="s">
        <v>670</v>
      </c>
      <c r="I710" s="111"/>
      <c r="J710" s="32"/>
    </row>
    <row r="711" spans="1:19" ht="15.95" customHeight="1">
      <c r="A711" s="1" t="s">
        <v>645</v>
      </c>
      <c r="B711" s="2" t="s">
        <v>648</v>
      </c>
      <c r="C711" s="3" t="s">
        <v>163</v>
      </c>
      <c r="D711" s="16">
        <v>126600</v>
      </c>
      <c r="F711" s="16">
        <f t="shared" ref="F711:F712" si="317">D711*22%</f>
        <v>27852</v>
      </c>
      <c r="G711" s="16">
        <f t="shared" ref="G711:G712" si="318">D711+F711</f>
        <v>154452</v>
      </c>
      <c r="H711" s="43" t="s">
        <v>674</v>
      </c>
      <c r="I711" s="111"/>
      <c r="J711" s="32"/>
    </row>
    <row r="712" spans="1:19" ht="15.95" customHeight="1">
      <c r="A712" s="1" t="s">
        <v>645</v>
      </c>
      <c r="B712" s="2" t="s">
        <v>649</v>
      </c>
      <c r="C712" s="3" t="s">
        <v>647</v>
      </c>
      <c r="D712" s="16">
        <v>14973.2</v>
      </c>
      <c r="F712" s="16">
        <f t="shared" si="317"/>
        <v>3294.1040000000003</v>
      </c>
      <c r="G712" s="16">
        <f t="shared" si="318"/>
        <v>18267.304</v>
      </c>
      <c r="H712" s="43" t="s">
        <v>674</v>
      </c>
      <c r="I712" s="111"/>
      <c r="J712" s="32"/>
    </row>
    <row r="714" spans="1:19" s="13" customFormat="1" ht="12.95" customHeight="1">
      <c r="A714" s="10"/>
      <c r="B714" s="11"/>
      <c r="C714" s="12"/>
      <c r="D714" s="19"/>
      <c r="E714" s="19"/>
      <c r="F714" s="19"/>
      <c r="G714" s="19"/>
      <c r="H714" s="21"/>
      <c r="I714" s="28"/>
      <c r="J714" s="12"/>
    </row>
    <row r="715" spans="1:19" ht="12.95" customHeight="1"/>
    <row r="716" spans="1:19" ht="12.95" customHeight="1">
      <c r="A716" s="14" t="s">
        <v>8</v>
      </c>
      <c r="D716" s="16">
        <f>SUM(D710:D715)</f>
        <v>143700.70000000001</v>
      </c>
      <c r="F716" s="16">
        <f>SUM(F710:F713)</f>
        <v>31146.103999999999</v>
      </c>
      <c r="G716" s="16">
        <f>SUM(G710:G715)</f>
        <v>174846.804</v>
      </c>
      <c r="H716" s="96"/>
      <c r="I716" s="32"/>
      <c r="J716" s="23"/>
    </row>
    <row r="717" spans="1:19" s="13" customFormat="1" ht="12.95" customHeight="1">
      <c r="A717" s="15"/>
      <c r="B717" s="11"/>
      <c r="C717" s="12"/>
      <c r="D717" s="19"/>
      <c r="E717" s="19"/>
      <c r="F717" s="19"/>
      <c r="G717" s="19"/>
      <c r="H717" s="96" t="e">
        <f>#REF!+G750</f>
        <v>#REF!</v>
      </c>
      <c r="I717" s="113"/>
    </row>
    <row r="719" spans="1:19" s="81" customFormat="1" ht="20.25" customHeight="1">
      <c r="A719" s="77" t="s">
        <v>680</v>
      </c>
      <c r="B719" s="77"/>
      <c r="C719" s="78" t="s">
        <v>669</v>
      </c>
      <c r="D719" s="79">
        <v>2127.5</v>
      </c>
      <c r="E719" s="79"/>
      <c r="F719" s="79"/>
      <c r="G719" s="79"/>
      <c r="H719" s="97"/>
      <c r="I719" s="121"/>
      <c r="J719" s="119"/>
      <c r="K719" s="119"/>
      <c r="L719" s="119"/>
    </row>
    <row r="720" spans="1:19" s="81" customFormat="1" ht="20.25" customHeight="1">
      <c r="A720" s="77" t="s">
        <v>673</v>
      </c>
      <c r="B720" s="77"/>
      <c r="C720" s="78" t="s">
        <v>675</v>
      </c>
      <c r="D720" s="79">
        <v>154452</v>
      </c>
      <c r="E720" s="79"/>
      <c r="F720" s="79"/>
      <c r="G720" s="79"/>
      <c r="H720" s="97">
        <f>G711</f>
        <v>154452</v>
      </c>
      <c r="I720" s="121"/>
      <c r="J720" s="119"/>
      <c r="K720" s="119"/>
      <c r="L720" s="119"/>
    </row>
    <row r="721" spans="1:19" s="81" customFormat="1" ht="20.25" customHeight="1">
      <c r="A721" s="77" t="s">
        <v>673</v>
      </c>
      <c r="B721" s="77"/>
      <c r="C721" s="78" t="s">
        <v>676</v>
      </c>
      <c r="D721" s="79">
        <v>18267.3</v>
      </c>
      <c r="E721" s="79"/>
      <c r="F721" s="79"/>
      <c r="G721" s="79"/>
      <c r="H721" s="97">
        <f>G712</f>
        <v>18267.304</v>
      </c>
      <c r="I721" s="121"/>
      <c r="J721" s="119"/>
      <c r="K721" s="119"/>
      <c r="L721" s="119"/>
    </row>
    <row r="725" spans="1:19" s="25" customFormat="1" ht="15.75">
      <c r="A725" s="5" t="s">
        <v>688</v>
      </c>
      <c r="B725" s="5"/>
      <c r="C725" s="5"/>
      <c r="D725" s="16"/>
      <c r="E725" s="16"/>
      <c r="F725" s="16"/>
      <c r="G725" s="16"/>
      <c r="H725" s="24"/>
      <c r="I725" s="27"/>
      <c r="J725" s="3"/>
      <c r="K725" s="4"/>
      <c r="L725" s="4"/>
      <c r="M725" s="4"/>
      <c r="N725" s="4"/>
      <c r="O725" s="4"/>
      <c r="P725" s="4"/>
      <c r="Q725" s="4"/>
      <c r="R725" s="4"/>
      <c r="S725" s="4"/>
    </row>
    <row r="727" spans="1:19" ht="15.95" customHeight="1">
      <c r="A727" s="1" t="s">
        <v>645</v>
      </c>
      <c r="B727" s="2" t="s">
        <v>651</v>
      </c>
      <c r="C727" s="3" t="s">
        <v>650</v>
      </c>
      <c r="D727" s="16">
        <v>3407.5</v>
      </c>
      <c r="F727" s="16">
        <f t="shared" ref="F727" si="319">D727*22%</f>
        <v>749.65</v>
      </c>
      <c r="G727" s="16">
        <f t="shared" ref="G727" si="320">D727+F727</f>
        <v>4157.1499999999996</v>
      </c>
      <c r="H727" s="43" t="s">
        <v>678</v>
      </c>
      <c r="I727" s="111"/>
      <c r="J727" s="32"/>
    </row>
    <row r="728" spans="1:19" ht="15.95" customHeight="1">
      <c r="A728" s="1" t="s">
        <v>645</v>
      </c>
      <c r="B728" s="2" t="s">
        <v>652</v>
      </c>
      <c r="C728" s="3" t="s">
        <v>653</v>
      </c>
      <c r="D728" s="16">
        <v>1317</v>
      </c>
      <c r="F728" s="16">
        <f t="shared" ref="F728" si="321">D728*22%</f>
        <v>289.74</v>
      </c>
      <c r="G728" s="16">
        <f t="shared" ref="G728" si="322">D728+F728</f>
        <v>1606.74</v>
      </c>
      <c r="H728" s="43" t="s">
        <v>678</v>
      </c>
      <c r="I728" s="111"/>
      <c r="J728" s="32"/>
    </row>
    <row r="729" spans="1:19" ht="15.95" customHeight="1">
      <c r="A729" s="1" t="s">
        <v>645</v>
      </c>
      <c r="B729" s="2" t="s">
        <v>654</v>
      </c>
      <c r="C729" s="3" t="s">
        <v>655</v>
      </c>
      <c r="D729" s="16">
        <v>4150</v>
      </c>
      <c r="F729" s="16">
        <f t="shared" ref="F729" si="323">D729*22%</f>
        <v>913</v>
      </c>
      <c r="G729" s="16">
        <f t="shared" ref="G729" si="324">D729+F729</f>
        <v>5063</v>
      </c>
      <c r="H729" s="43" t="s">
        <v>678</v>
      </c>
      <c r="I729" s="111"/>
      <c r="J729" s="32"/>
    </row>
    <row r="730" spans="1:19" ht="15.95" customHeight="1">
      <c r="A730" s="1" t="s">
        <v>645</v>
      </c>
      <c r="B730" s="2" t="s">
        <v>656</v>
      </c>
      <c r="C730" s="3" t="s">
        <v>657</v>
      </c>
      <c r="D730" s="16">
        <v>16900</v>
      </c>
      <c r="F730" s="16">
        <f t="shared" ref="F730" si="325">D730*22%</f>
        <v>3718</v>
      </c>
      <c r="G730" s="16">
        <f t="shared" ref="G730:G731" si="326">D730+F730</f>
        <v>20618</v>
      </c>
      <c r="H730" s="43" t="s">
        <v>678</v>
      </c>
      <c r="I730" s="111"/>
      <c r="J730" s="32"/>
    </row>
    <row r="731" spans="1:19" ht="15.95" customHeight="1">
      <c r="A731" s="1" t="s">
        <v>659</v>
      </c>
      <c r="B731" s="2" t="s">
        <v>1197</v>
      </c>
      <c r="C731" s="31" t="s">
        <v>448</v>
      </c>
      <c r="D731" s="16">
        <v>20337.18</v>
      </c>
      <c r="G731" s="16">
        <f t="shared" si="326"/>
        <v>20337.18</v>
      </c>
      <c r="H731" s="43" t="s">
        <v>1198</v>
      </c>
      <c r="I731" s="111"/>
      <c r="J731" s="32"/>
    </row>
    <row r="732" spans="1:19" ht="15.95" customHeight="1">
      <c r="A732" s="1" t="s">
        <v>659</v>
      </c>
      <c r="B732" s="2" t="s">
        <v>660</v>
      </c>
      <c r="C732" s="3" t="s">
        <v>663</v>
      </c>
      <c r="D732" s="16">
        <v>5000</v>
      </c>
      <c r="F732" s="16">
        <f t="shared" ref="F732" si="327">D732*22%</f>
        <v>1100</v>
      </c>
      <c r="G732" s="16">
        <f t="shared" ref="G732" si="328">D732+F732</f>
        <v>6100</v>
      </c>
      <c r="H732" s="43" t="s">
        <v>685</v>
      </c>
      <c r="I732" s="111"/>
      <c r="J732" s="32"/>
    </row>
    <row r="733" spans="1:19" ht="15.95" customHeight="1">
      <c r="A733" s="1" t="s">
        <v>661</v>
      </c>
      <c r="B733" s="2" t="s">
        <v>662</v>
      </c>
      <c r="C733" s="3" t="s">
        <v>113</v>
      </c>
      <c r="D733" s="16">
        <v>1834.67</v>
      </c>
      <c r="G733" s="16">
        <f>D733</f>
        <v>1834.67</v>
      </c>
      <c r="H733" s="43" t="s">
        <v>681</v>
      </c>
      <c r="I733" s="111"/>
      <c r="J733" s="32"/>
    </row>
    <row r="734" spans="1:19" s="34" customFormat="1" ht="15.95" customHeight="1">
      <c r="A734" s="1" t="s">
        <v>661</v>
      </c>
      <c r="B734" s="2" t="s">
        <v>664</v>
      </c>
      <c r="C734" s="3" t="s">
        <v>665</v>
      </c>
      <c r="D734" s="16">
        <v>14000</v>
      </c>
      <c r="E734" s="16"/>
      <c r="F734" s="16">
        <f t="shared" ref="F734" si="329">D734*22%</f>
        <v>3080</v>
      </c>
      <c r="G734" s="16">
        <f t="shared" ref="G734" si="330">D734+F734</f>
        <v>17080</v>
      </c>
      <c r="H734" s="43" t="s">
        <v>685</v>
      </c>
      <c r="I734" s="89"/>
      <c r="J734" s="32"/>
    </row>
    <row r="736" spans="1:19" s="13" customFormat="1" ht="12.95" customHeight="1">
      <c r="A736" s="10"/>
      <c r="B736" s="11"/>
      <c r="C736" s="12"/>
      <c r="D736" s="19"/>
      <c r="E736" s="19"/>
      <c r="F736" s="19"/>
      <c r="G736" s="19"/>
      <c r="H736" s="21"/>
      <c r="I736" s="28"/>
      <c r="J736" s="12"/>
    </row>
    <row r="737" spans="1:19" ht="12.95" customHeight="1"/>
    <row r="738" spans="1:19" ht="12.95" customHeight="1">
      <c r="A738" s="14" t="s">
        <v>8</v>
      </c>
      <c r="D738" s="16">
        <f>SUM(D732:D737)</f>
        <v>20834.669999999998</v>
      </c>
      <c r="F738" s="16">
        <f>SUM(F732:F736)</f>
        <v>4180</v>
      </c>
      <c r="G738" s="16">
        <f>SUM(G732:G737)</f>
        <v>25014.67</v>
      </c>
      <c r="H738" s="96"/>
      <c r="I738" s="32"/>
      <c r="J738" s="23"/>
    </row>
    <row r="739" spans="1:19" s="13" customFormat="1" ht="12.95" customHeight="1">
      <c r="A739" s="15"/>
      <c r="B739" s="11"/>
      <c r="C739" s="12"/>
      <c r="D739" s="19"/>
      <c r="E739" s="19"/>
      <c r="F739" s="19"/>
      <c r="G739" s="19"/>
      <c r="H739" s="21"/>
      <c r="I739" s="113"/>
    </row>
    <row r="741" spans="1:19" s="81" customFormat="1" ht="20.25" customHeight="1">
      <c r="A741" s="77" t="s">
        <v>677</v>
      </c>
      <c r="B741" s="77"/>
      <c r="C741" s="78" t="s">
        <v>682</v>
      </c>
      <c r="D741" s="79">
        <v>31444.89</v>
      </c>
      <c r="E741" s="79"/>
      <c r="F741" s="79"/>
      <c r="G741" s="79"/>
      <c r="H741" s="97">
        <f>SUM(G727:G730)</f>
        <v>31444.89</v>
      </c>
      <c r="I741" s="121"/>
      <c r="J741" s="119"/>
      <c r="K741" s="119"/>
      <c r="L741" s="119"/>
    </row>
    <row r="742" spans="1:19" s="81" customFormat="1" ht="20.25" customHeight="1">
      <c r="A742" s="77" t="s">
        <v>679</v>
      </c>
      <c r="B742" s="77"/>
      <c r="C742" s="78" t="s">
        <v>683</v>
      </c>
      <c r="D742" s="79">
        <v>1834.67</v>
      </c>
      <c r="E742" s="79"/>
      <c r="F742" s="79"/>
      <c r="G742" s="79"/>
      <c r="H742" s="97"/>
      <c r="I742" s="121"/>
      <c r="J742" s="119"/>
      <c r="K742" s="119"/>
      <c r="L742" s="119"/>
    </row>
    <row r="743" spans="1:19" s="81" customFormat="1" ht="20.25" customHeight="1">
      <c r="A743" s="77" t="s">
        <v>684</v>
      </c>
      <c r="B743" s="77"/>
      <c r="C743" s="78" t="s">
        <v>686</v>
      </c>
      <c r="D743" s="79">
        <v>23180</v>
      </c>
      <c r="E743" s="79"/>
      <c r="F743" s="79"/>
      <c r="G743" s="79"/>
      <c r="H743" s="97">
        <f>G732+G734</f>
        <v>23180</v>
      </c>
      <c r="I743" s="121"/>
      <c r="J743" s="119"/>
      <c r="K743" s="119"/>
      <c r="L743" s="119"/>
    </row>
    <row r="744" spans="1:19">
      <c r="H744" s="97"/>
    </row>
    <row r="746" spans="1:19" s="25" customFormat="1" ht="15.75">
      <c r="A746" s="5" t="s">
        <v>687</v>
      </c>
      <c r="B746" s="5"/>
      <c r="C746" s="5"/>
      <c r="D746" s="16"/>
      <c r="E746" s="16"/>
      <c r="F746" s="16"/>
      <c r="G746" s="16"/>
      <c r="H746" s="24"/>
      <c r="I746" s="27"/>
      <c r="J746" s="3"/>
      <c r="K746" s="4"/>
      <c r="L746" s="4"/>
      <c r="M746" s="4"/>
      <c r="N746" s="4"/>
      <c r="O746" s="4"/>
      <c r="P746" s="4"/>
      <c r="Q746" s="4"/>
      <c r="R746" s="4"/>
      <c r="S746" s="4"/>
    </row>
    <row r="748" spans="1:19" ht="15.95" customHeight="1">
      <c r="A748" s="1" t="s">
        <v>535</v>
      </c>
      <c r="B748" s="2" t="s">
        <v>540</v>
      </c>
      <c r="C748" s="3" t="s">
        <v>450</v>
      </c>
      <c r="D748" s="16">
        <v>950.3</v>
      </c>
      <c r="G748" s="16">
        <f>D748+F748</f>
        <v>950.3</v>
      </c>
      <c r="H748" s="43" t="s">
        <v>690</v>
      </c>
      <c r="I748" s="111"/>
      <c r="J748" s="16"/>
    </row>
    <row r="749" spans="1:19" ht="15.95" customHeight="1">
      <c r="A749" s="1" t="s">
        <v>535</v>
      </c>
      <c r="B749" s="2" t="s">
        <v>541</v>
      </c>
      <c r="C749" s="3" t="s">
        <v>450</v>
      </c>
      <c r="D749" s="16">
        <v>524</v>
      </c>
      <c r="G749" s="16">
        <f t="shared" ref="G749" si="331">D749+F749</f>
        <v>524</v>
      </c>
      <c r="H749" s="43" t="s">
        <v>690</v>
      </c>
      <c r="I749" s="111"/>
      <c r="J749" s="16"/>
    </row>
    <row r="750" spans="1:19" ht="15.95" customHeight="1">
      <c r="A750" s="1" t="s">
        <v>645</v>
      </c>
      <c r="B750" s="2" t="s">
        <v>658</v>
      </c>
      <c r="C750" s="3" t="s">
        <v>450</v>
      </c>
      <c r="D750" s="16">
        <v>10796.7</v>
      </c>
      <c r="G750" s="16">
        <f t="shared" ref="G750" si="332">D750+F750</f>
        <v>10796.7</v>
      </c>
      <c r="H750" s="43" t="s">
        <v>690</v>
      </c>
      <c r="I750" s="111">
        <f>D748+D749+D750</f>
        <v>12271</v>
      </c>
      <c r="J750" s="16">
        <v>2858</v>
      </c>
      <c r="K750" s="23"/>
    </row>
    <row r="753" spans="1:19" s="13" customFormat="1" ht="12.95" customHeight="1">
      <c r="A753" s="10"/>
      <c r="B753" s="11"/>
      <c r="C753" s="12"/>
      <c r="D753" s="19"/>
      <c r="E753" s="19"/>
      <c r="F753" s="19"/>
      <c r="G753" s="19"/>
      <c r="H753" s="21"/>
      <c r="I753" s="28"/>
      <c r="J753" s="12"/>
    </row>
    <row r="754" spans="1:19" ht="12.95" customHeight="1"/>
    <row r="755" spans="1:19" ht="12.95" customHeight="1">
      <c r="A755" s="14" t="s">
        <v>8</v>
      </c>
      <c r="D755" s="16">
        <f>SUM(D750:D754)</f>
        <v>10796.7</v>
      </c>
      <c r="F755" s="16">
        <f>SUM(F751:F753)</f>
        <v>0</v>
      </c>
      <c r="G755" s="16">
        <f>SUM(G750:G754)</f>
        <v>10796.7</v>
      </c>
      <c r="H755" s="96"/>
      <c r="I755" s="32"/>
      <c r="J755" s="23"/>
    </row>
    <row r="757" spans="1:19" s="81" customFormat="1" ht="20.25" customHeight="1">
      <c r="A757" s="77" t="s">
        <v>691</v>
      </c>
      <c r="B757" s="77"/>
      <c r="C757" s="78" t="s">
        <v>689</v>
      </c>
      <c r="D757" s="79">
        <v>12271</v>
      </c>
      <c r="E757" s="79"/>
      <c r="F757" s="79">
        <f>G748+G749+G750</f>
        <v>12271</v>
      </c>
      <c r="G757" s="79"/>
      <c r="H757" s="97"/>
      <c r="I757" s="121"/>
      <c r="J757" s="119"/>
      <c r="K757" s="119"/>
      <c r="L757" s="119"/>
    </row>
    <row r="758" spans="1:19" ht="17.100000000000001" customHeight="1"/>
    <row r="759" spans="1:19" ht="17.100000000000001" customHeight="1"/>
    <row r="760" spans="1:19" s="25" customFormat="1" ht="15.75">
      <c r="A760" s="5" t="s">
        <v>692</v>
      </c>
      <c r="B760" s="5"/>
      <c r="C760" s="5"/>
      <c r="D760" s="16"/>
      <c r="E760" s="16"/>
      <c r="F760" s="16"/>
      <c r="G760" s="16"/>
      <c r="H760" s="24"/>
      <c r="I760" s="27"/>
      <c r="J760" s="3"/>
      <c r="K760" s="4"/>
      <c r="L760" s="4"/>
      <c r="M760" s="4"/>
      <c r="N760" s="4"/>
      <c r="O760" s="4"/>
      <c r="P760" s="4"/>
      <c r="Q760" s="4"/>
      <c r="R760" s="4"/>
      <c r="S760" s="4"/>
    </row>
    <row r="762" spans="1:19" ht="15.95" customHeight="1">
      <c r="A762" s="1" t="s">
        <v>693</v>
      </c>
      <c r="B762" s="2" t="s">
        <v>695</v>
      </c>
      <c r="C762" s="3" t="s">
        <v>694</v>
      </c>
      <c r="D762" s="16">
        <v>4888</v>
      </c>
      <c r="F762" s="16">
        <f t="shared" ref="F762" si="333">D762*22%</f>
        <v>1075.3599999999999</v>
      </c>
      <c r="G762" s="16">
        <f t="shared" ref="G762" si="334">D762+F762</f>
        <v>5963.36</v>
      </c>
      <c r="H762" s="43" t="s">
        <v>739</v>
      </c>
      <c r="I762" s="111"/>
      <c r="J762" s="16"/>
    </row>
    <row r="763" spans="1:19" ht="15.95" customHeight="1">
      <c r="A763" s="1" t="s">
        <v>693</v>
      </c>
      <c r="B763" s="2" t="s">
        <v>696</v>
      </c>
      <c r="C763" s="3" t="s">
        <v>694</v>
      </c>
      <c r="D763" s="16">
        <v>2834</v>
      </c>
      <c r="F763" s="16">
        <f t="shared" ref="F763" si="335">D763*22%</f>
        <v>623.48</v>
      </c>
      <c r="G763" s="16">
        <f t="shared" ref="G763" si="336">D763+F763</f>
        <v>3457.48</v>
      </c>
      <c r="H763" s="43" t="s">
        <v>739</v>
      </c>
      <c r="I763" s="111"/>
      <c r="J763" s="16"/>
    </row>
    <row r="764" spans="1:19" ht="15.95" customHeight="1">
      <c r="A764" s="1" t="s">
        <v>693</v>
      </c>
      <c r="B764" s="2" t="s">
        <v>697</v>
      </c>
      <c r="C764" s="3" t="s">
        <v>694</v>
      </c>
      <c r="D764" s="16">
        <v>6392</v>
      </c>
      <c r="F764" s="16">
        <f t="shared" ref="F764" si="337">D764*22%</f>
        <v>1406.24</v>
      </c>
      <c r="G764" s="16">
        <f t="shared" ref="G764" si="338">D764+F764</f>
        <v>7798.24</v>
      </c>
      <c r="H764" s="43" t="s">
        <v>739</v>
      </c>
      <c r="I764" s="111"/>
      <c r="J764" s="16"/>
    </row>
    <row r="765" spans="1:19" ht="15.95" customHeight="1">
      <c r="A765" s="1" t="s">
        <v>693</v>
      </c>
      <c r="B765" s="2" t="s">
        <v>699</v>
      </c>
      <c r="C765" s="3" t="s">
        <v>698</v>
      </c>
      <c r="D765" s="16">
        <v>11000</v>
      </c>
      <c r="F765" s="16">
        <f t="shared" ref="F765" si="339">D765*22%</f>
        <v>2420</v>
      </c>
      <c r="G765" s="16">
        <f t="shared" ref="G765" si="340">D765+F765</f>
        <v>13420</v>
      </c>
      <c r="H765" s="43" t="s">
        <v>739</v>
      </c>
      <c r="I765" s="111"/>
      <c r="J765" s="16"/>
    </row>
    <row r="766" spans="1:19" ht="15.95" customHeight="1">
      <c r="A766" s="1" t="s">
        <v>693</v>
      </c>
      <c r="B766" s="2" t="s">
        <v>700</v>
      </c>
      <c r="C766" s="3" t="s">
        <v>698</v>
      </c>
      <c r="D766" s="16">
        <v>10841.6</v>
      </c>
      <c r="F766" s="16">
        <f t="shared" ref="F766" si="341">D766*22%</f>
        <v>2385.152</v>
      </c>
      <c r="G766" s="16">
        <f t="shared" ref="G766" si="342">D766+F766</f>
        <v>13226.752</v>
      </c>
      <c r="H766" s="43" t="s">
        <v>739</v>
      </c>
      <c r="I766" s="111"/>
      <c r="J766" s="16"/>
    </row>
    <row r="767" spans="1:19" ht="15.95" customHeight="1">
      <c r="A767" s="1" t="s">
        <v>693</v>
      </c>
      <c r="B767" s="2" t="s">
        <v>701</v>
      </c>
      <c r="C767" s="3" t="s">
        <v>698</v>
      </c>
      <c r="D767" s="16">
        <v>11000</v>
      </c>
      <c r="F767" s="16">
        <f t="shared" ref="F767" si="343">D767*22%</f>
        <v>2420</v>
      </c>
      <c r="G767" s="16">
        <f t="shared" ref="G767" si="344">D767+F767</f>
        <v>13420</v>
      </c>
      <c r="H767" s="43" t="s">
        <v>739</v>
      </c>
      <c r="I767" s="111"/>
      <c r="J767" s="16"/>
    </row>
    <row r="768" spans="1:19" ht="15.95" customHeight="1">
      <c r="A768" s="1" t="s">
        <v>693</v>
      </c>
      <c r="B768" s="2" t="s">
        <v>702</v>
      </c>
      <c r="C768" s="3" t="s">
        <v>698</v>
      </c>
      <c r="D768" s="16">
        <v>8947.5</v>
      </c>
      <c r="F768" s="16">
        <f t="shared" ref="F768" si="345">D768*22%</f>
        <v>1968.45</v>
      </c>
      <c r="G768" s="16">
        <f t="shared" ref="G768" si="346">D768+F768</f>
        <v>10915.95</v>
      </c>
      <c r="H768" s="43" t="s">
        <v>739</v>
      </c>
      <c r="I768" s="111"/>
      <c r="J768" s="16"/>
    </row>
    <row r="769" spans="1:19" ht="15.95" customHeight="1">
      <c r="A769" s="1" t="s">
        <v>693</v>
      </c>
      <c r="B769" s="2" t="s">
        <v>703</v>
      </c>
      <c r="C769" s="3" t="s">
        <v>698</v>
      </c>
      <c r="D769" s="16">
        <v>10000</v>
      </c>
      <c r="F769" s="16">
        <f t="shared" ref="F769" si="347">D769*22%</f>
        <v>2200</v>
      </c>
      <c r="G769" s="16">
        <f t="shared" ref="G769" si="348">D769+F769</f>
        <v>12200</v>
      </c>
      <c r="H769" s="43" t="s">
        <v>739</v>
      </c>
      <c r="I769" s="111"/>
      <c r="J769" s="16"/>
    </row>
    <row r="770" spans="1:19" ht="15.95" customHeight="1">
      <c r="H770" s="43"/>
      <c r="I770" s="111">
        <f>SUM(G762:G769)</f>
        <v>80401.782000000007</v>
      </c>
      <c r="J770" s="16"/>
      <c r="K770" s="23"/>
    </row>
    <row r="771" spans="1:19" s="13" customFormat="1" ht="12.95" customHeight="1">
      <c r="A771" s="10"/>
      <c r="B771" s="11"/>
      <c r="C771" s="12"/>
      <c r="D771" s="19"/>
      <c r="E771" s="19"/>
      <c r="F771" s="19"/>
      <c r="G771" s="19"/>
      <c r="H771" s="21"/>
      <c r="I771" s="28"/>
      <c r="J771" s="12"/>
    </row>
    <row r="772" spans="1:19" ht="12.95" customHeight="1"/>
    <row r="773" spans="1:19" ht="12.95" customHeight="1">
      <c r="A773" s="14" t="s">
        <v>8</v>
      </c>
      <c r="D773" s="16">
        <f>SUM(D762:D772)</f>
        <v>65903.100000000006</v>
      </c>
      <c r="F773" s="16">
        <f>SUM(F762:F772)</f>
        <v>14498.682000000001</v>
      </c>
      <c r="G773" s="16">
        <f>SUM(G762:G769)</f>
        <v>80401.782000000007</v>
      </c>
      <c r="H773" s="96"/>
      <c r="I773" s="32"/>
      <c r="J773" s="23"/>
    </row>
    <row r="774" spans="1:19" s="13" customFormat="1" ht="12.95" customHeight="1">
      <c r="A774" s="15"/>
      <c r="B774" s="11"/>
      <c r="C774" s="12"/>
      <c r="D774" s="19"/>
      <c r="E774" s="19"/>
      <c r="F774" s="19"/>
      <c r="G774" s="19"/>
      <c r="H774" s="21"/>
      <c r="I774" s="113"/>
    </row>
    <row r="776" spans="1:19" s="81" customFormat="1" ht="20.25" customHeight="1">
      <c r="A776" s="77" t="s">
        <v>740</v>
      </c>
      <c r="B776" s="77"/>
      <c r="C776" s="78" t="s">
        <v>738</v>
      </c>
      <c r="D776" s="79">
        <f>SUM(G761:G769)</f>
        <v>80401.782000000007</v>
      </c>
      <c r="E776" s="79"/>
      <c r="F776" s="79"/>
      <c r="G776" s="79"/>
      <c r="H776" s="97"/>
      <c r="I776" s="121"/>
      <c r="J776" s="119"/>
      <c r="K776" s="119"/>
      <c r="L776" s="119"/>
    </row>
    <row r="777" spans="1:19" ht="12.95" customHeight="1">
      <c r="A777" s="14"/>
      <c r="H777" s="96"/>
      <c r="I777" s="32"/>
      <c r="J777" s="23"/>
    </row>
    <row r="778" spans="1:19" ht="18" customHeight="1">
      <c r="A778" s="14"/>
      <c r="H778" s="96"/>
      <c r="I778" s="32"/>
      <c r="J778" s="23"/>
    </row>
    <row r="779" spans="1:19" s="25" customFormat="1" ht="15.75">
      <c r="A779" s="5" t="s">
        <v>707</v>
      </c>
      <c r="B779" s="5"/>
      <c r="C779" s="5"/>
      <c r="D779" s="16"/>
      <c r="E779" s="16"/>
      <c r="F779" s="16"/>
      <c r="G779" s="16"/>
      <c r="H779" s="24"/>
      <c r="I779" s="27"/>
      <c r="J779" s="3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95" customHeight="1">
      <c r="A780" s="1" t="s">
        <v>704</v>
      </c>
      <c r="B780" s="2" t="s">
        <v>705</v>
      </c>
      <c r="C780" s="3" t="s">
        <v>706</v>
      </c>
      <c r="D780" s="16">
        <v>250</v>
      </c>
      <c r="F780" s="16">
        <f t="shared" ref="F780:F781" si="349">D780*22%</f>
        <v>55</v>
      </c>
      <c r="G780" s="16">
        <f t="shared" ref="G780:G781" si="350">D780+F780</f>
        <v>305</v>
      </c>
      <c r="H780" s="43" t="s">
        <v>714</v>
      </c>
      <c r="I780" s="111"/>
      <c r="J780" s="16"/>
    </row>
    <row r="781" spans="1:19" ht="15.95" customHeight="1">
      <c r="A781" s="1" t="s">
        <v>704</v>
      </c>
      <c r="B781" s="2" t="s">
        <v>708</v>
      </c>
      <c r="C781" s="3" t="s">
        <v>694</v>
      </c>
      <c r="D781" s="16">
        <v>11950</v>
      </c>
      <c r="F781" s="16">
        <f t="shared" si="349"/>
        <v>2629</v>
      </c>
      <c r="G781" s="16">
        <f t="shared" si="350"/>
        <v>14579</v>
      </c>
      <c r="H781" s="43" t="s">
        <v>782</v>
      </c>
      <c r="I781" s="111"/>
      <c r="J781" s="16"/>
    </row>
    <row r="782" spans="1:19" ht="15.95" customHeight="1">
      <c r="A782" s="1" t="s">
        <v>704</v>
      </c>
      <c r="B782" s="2" t="s">
        <v>709</v>
      </c>
      <c r="C782" s="3" t="s">
        <v>710</v>
      </c>
      <c r="D782" s="16">
        <v>6225.33</v>
      </c>
      <c r="G782" s="16">
        <f t="shared" ref="G782:G783" si="351">D782+F782</f>
        <v>6225.33</v>
      </c>
      <c r="H782" s="43" t="s">
        <v>713</v>
      </c>
      <c r="I782" s="111"/>
      <c r="J782" s="16"/>
    </row>
    <row r="783" spans="1:19" ht="15.95" customHeight="1">
      <c r="A783" s="1" t="s">
        <v>704</v>
      </c>
      <c r="B783" s="2" t="s">
        <v>712</v>
      </c>
      <c r="C783" s="3" t="s">
        <v>711</v>
      </c>
      <c r="D783" s="16">
        <v>15544</v>
      </c>
      <c r="F783" s="16">
        <f t="shared" ref="F783" si="352">D783*22%</f>
        <v>3419.68</v>
      </c>
      <c r="G783" s="16">
        <f t="shared" si="351"/>
        <v>18963.68</v>
      </c>
      <c r="H783" s="43" t="s">
        <v>767</v>
      </c>
      <c r="I783" s="111"/>
      <c r="J783" s="16"/>
    </row>
    <row r="784" spans="1:19" s="34" customFormat="1" ht="15.95" customHeight="1">
      <c r="A784" s="1" t="s">
        <v>535</v>
      </c>
      <c r="B784" s="2" t="s">
        <v>542</v>
      </c>
      <c r="C784" s="3" t="s">
        <v>448</v>
      </c>
      <c r="D784" s="16">
        <v>2492</v>
      </c>
      <c r="E784" s="16"/>
      <c r="F784" s="16"/>
      <c r="G784" s="16">
        <f>D784+F784</f>
        <v>2492</v>
      </c>
      <c r="H784" s="43" t="s">
        <v>737</v>
      </c>
      <c r="I784" s="89"/>
      <c r="J784" s="32"/>
    </row>
    <row r="785" spans="1:19" ht="17.100000000000001" customHeight="1">
      <c r="A785" s="14"/>
      <c r="H785" s="96"/>
      <c r="I785" s="32"/>
      <c r="J785" s="23"/>
    </row>
    <row r="786" spans="1:19" s="13" customFormat="1" ht="12.95" customHeight="1">
      <c r="A786" s="10"/>
      <c r="B786" s="11"/>
      <c r="C786" s="12"/>
      <c r="D786" s="19"/>
      <c r="E786" s="19"/>
      <c r="F786" s="19"/>
      <c r="G786" s="19"/>
      <c r="H786" s="21"/>
      <c r="I786" s="28"/>
      <c r="J786" s="12"/>
    </row>
    <row r="787" spans="1:19" ht="12.95" customHeight="1"/>
    <row r="788" spans="1:19" ht="12.95" customHeight="1">
      <c r="A788" s="14" t="s">
        <v>8</v>
      </c>
      <c r="D788" s="16">
        <f>SUM(D777:D787)</f>
        <v>36461.33</v>
      </c>
      <c r="F788" s="16">
        <f>SUM(F777:F786)</f>
        <v>6103.68</v>
      </c>
      <c r="G788" s="16">
        <f>SUM(G777:G787)</f>
        <v>42565.01</v>
      </c>
      <c r="H788" s="96"/>
      <c r="I788" s="32">
        <f>G781+G783</f>
        <v>33542.68</v>
      </c>
      <c r="J788" s="23"/>
    </row>
    <row r="789" spans="1:19" s="13" customFormat="1" ht="12.95" customHeight="1">
      <c r="A789" s="15"/>
      <c r="B789" s="11"/>
      <c r="C789" s="12"/>
      <c r="D789" s="19"/>
      <c r="E789" s="19"/>
      <c r="F789" s="19"/>
      <c r="G789" s="19"/>
      <c r="H789" s="21"/>
      <c r="I789" s="113"/>
    </row>
    <row r="791" spans="1:19" ht="14.1" customHeight="1"/>
    <row r="792" spans="1:19" ht="11.1" customHeight="1">
      <c r="A792" s="14"/>
      <c r="H792" s="96"/>
      <c r="I792" s="32"/>
      <c r="J792" s="23"/>
    </row>
    <row r="793" spans="1:19" ht="11.1" customHeight="1">
      <c r="A793" s="14"/>
      <c r="H793" s="96"/>
      <c r="I793" s="32"/>
      <c r="J793" s="23"/>
    </row>
    <row r="794" spans="1:19" s="25" customFormat="1" ht="15.75">
      <c r="A794" s="5" t="s">
        <v>783</v>
      </c>
      <c r="B794" s="5"/>
      <c r="C794" s="5"/>
      <c r="D794" s="16"/>
      <c r="E794" s="16"/>
      <c r="F794" s="16"/>
      <c r="G794" s="16"/>
      <c r="H794" s="24"/>
      <c r="I794" s="27"/>
      <c r="J794" s="3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95" customHeight="1">
      <c r="A795" s="1" t="s">
        <v>715</v>
      </c>
      <c r="B795" s="2" t="s">
        <v>716</v>
      </c>
      <c r="C795" s="3" t="s">
        <v>717</v>
      </c>
      <c r="D795" s="16">
        <v>1692</v>
      </c>
      <c r="F795" s="16">
        <f t="shared" ref="F795" si="353">D795*22%</f>
        <v>372.24</v>
      </c>
      <c r="G795" s="16">
        <f t="shared" ref="G795:G796" si="354">D795+F795</f>
        <v>2064.2399999999998</v>
      </c>
      <c r="H795" s="43" t="s">
        <v>802</v>
      </c>
      <c r="I795" s="111"/>
      <c r="J795" s="16"/>
    </row>
    <row r="796" spans="1:19" ht="15.95" customHeight="1">
      <c r="A796" s="1" t="s">
        <v>720</v>
      </c>
      <c r="B796" s="2" t="s">
        <v>718</v>
      </c>
      <c r="C796" s="3" t="s">
        <v>719</v>
      </c>
      <c r="D796" s="16">
        <v>759</v>
      </c>
      <c r="G796" s="16">
        <f t="shared" si="354"/>
        <v>759</v>
      </c>
      <c r="H796" s="43"/>
      <c r="I796" s="111"/>
      <c r="J796" s="16"/>
    </row>
    <row r="797" spans="1:19" ht="15.95" customHeight="1">
      <c r="A797" s="1" t="s">
        <v>722</v>
      </c>
      <c r="B797" s="2" t="s">
        <v>723</v>
      </c>
      <c r="C797" s="3" t="s">
        <v>721</v>
      </c>
      <c r="D797" s="16">
        <v>19542.330000000002</v>
      </c>
      <c r="G797" s="16">
        <f t="shared" ref="G797" si="355">D797+F797</f>
        <v>19542.330000000002</v>
      </c>
      <c r="H797" s="43" t="s">
        <v>768</v>
      </c>
      <c r="I797" s="111"/>
      <c r="J797" s="16"/>
    </row>
    <row r="798" spans="1:19" ht="15.95" customHeight="1">
      <c r="A798" s="1" t="s">
        <v>722</v>
      </c>
      <c r="B798" s="2" t="s">
        <v>724</v>
      </c>
      <c r="C798" s="3" t="s">
        <v>741</v>
      </c>
      <c r="D798" s="16">
        <v>-6230.66</v>
      </c>
      <c r="G798" s="16">
        <v>0</v>
      </c>
      <c r="H798" s="43"/>
      <c r="I798" s="111"/>
      <c r="J798" s="16"/>
    </row>
    <row r="799" spans="1:19" ht="15.95" customHeight="1">
      <c r="A799" s="1" t="s">
        <v>722</v>
      </c>
      <c r="B799" s="2" t="s">
        <v>725</v>
      </c>
      <c r="C799" s="3" t="s">
        <v>741</v>
      </c>
      <c r="D799" s="16">
        <v>-14984.75</v>
      </c>
      <c r="G799" s="16">
        <v>0</v>
      </c>
      <c r="H799" s="43"/>
      <c r="I799" s="111"/>
      <c r="J799" s="16"/>
    </row>
    <row r="800" spans="1:19" ht="15.95" customHeight="1">
      <c r="A800" s="1" t="s">
        <v>722</v>
      </c>
      <c r="B800" s="2" t="s">
        <v>726</v>
      </c>
      <c r="C800" s="3" t="s">
        <v>741</v>
      </c>
      <c r="D800" s="16">
        <v>-2185</v>
      </c>
      <c r="G800" s="16">
        <v>0</v>
      </c>
      <c r="H800" s="43"/>
      <c r="I800" s="111"/>
      <c r="J800" s="16"/>
    </row>
    <row r="801" spans="1:12" ht="15.95" customHeight="1">
      <c r="A801" s="1" t="s">
        <v>722</v>
      </c>
      <c r="B801" s="2" t="s">
        <v>727</v>
      </c>
      <c r="C801" s="3" t="s">
        <v>728</v>
      </c>
      <c r="D801" s="16">
        <v>2230.65</v>
      </c>
      <c r="G801" s="16">
        <f t="shared" ref="G801" si="356">D801+F801</f>
        <v>2230.65</v>
      </c>
      <c r="H801" s="43" t="s">
        <v>815</v>
      </c>
      <c r="I801" s="111"/>
      <c r="J801" s="16"/>
    </row>
    <row r="802" spans="1:12" ht="15.95" customHeight="1">
      <c r="A802" s="1" t="s">
        <v>722</v>
      </c>
      <c r="B802" s="2" t="s">
        <v>729</v>
      </c>
      <c r="C802" s="3" t="s">
        <v>728</v>
      </c>
      <c r="D802" s="16">
        <v>1720</v>
      </c>
      <c r="G802" s="16">
        <f t="shared" ref="G802" si="357">D802+F802</f>
        <v>1720</v>
      </c>
      <c r="H802" s="43" t="s">
        <v>815</v>
      </c>
      <c r="I802" s="111"/>
      <c r="J802" s="16"/>
    </row>
    <row r="803" spans="1:12" ht="15.95" customHeight="1">
      <c r="A803" s="1" t="s">
        <v>722</v>
      </c>
      <c r="B803" s="2" t="s">
        <v>730</v>
      </c>
      <c r="C803" s="3" t="s">
        <v>728</v>
      </c>
      <c r="D803" s="16">
        <v>1792.2</v>
      </c>
      <c r="G803" s="16">
        <f t="shared" ref="G803" si="358">D803+F803</f>
        <v>1792.2</v>
      </c>
      <c r="H803" s="43" t="s">
        <v>815</v>
      </c>
      <c r="I803" s="111"/>
      <c r="J803" s="16"/>
    </row>
    <row r="804" spans="1:12" ht="15.95" customHeight="1">
      <c r="A804" s="1" t="s">
        <v>722</v>
      </c>
      <c r="B804" s="2" t="s">
        <v>731</v>
      </c>
      <c r="C804" s="3" t="s">
        <v>728</v>
      </c>
      <c r="D804" s="16">
        <v>913.5</v>
      </c>
      <c r="G804" s="16">
        <f t="shared" ref="G804" si="359">D804+F804</f>
        <v>913.5</v>
      </c>
      <c r="H804" s="43" t="s">
        <v>817</v>
      </c>
      <c r="I804" s="111"/>
      <c r="J804" s="16"/>
    </row>
    <row r="805" spans="1:12" ht="15.95" customHeight="1">
      <c r="A805" s="1" t="s">
        <v>722</v>
      </c>
      <c r="B805" s="2" t="s">
        <v>732</v>
      </c>
      <c r="C805" s="3" t="s">
        <v>728</v>
      </c>
      <c r="D805" s="16">
        <v>3854.54</v>
      </c>
      <c r="G805" s="16">
        <f t="shared" ref="G805:G806" si="360">D805+F805</f>
        <v>3854.54</v>
      </c>
      <c r="H805" s="43" t="s">
        <v>817</v>
      </c>
      <c r="I805" s="111"/>
      <c r="J805" s="16"/>
    </row>
    <row r="806" spans="1:12" ht="15.95" customHeight="1">
      <c r="A806" s="1" t="s">
        <v>722</v>
      </c>
      <c r="B806" s="2" t="s">
        <v>733</v>
      </c>
      <c r="C806" s="3" t="s">
        <v>734</v>
      </c>
      <c r="D806" s="16">
        <v>4948</v>
      </c>
      <c r="F806" s="16">
        <f t="shared" ref="F806" si="361">D806*22%</f>
        <v>1088.56</v>
      </c>
      <c r="G806" s="16">
        <f t="shared" si="360"/>
        <v>6036.5599999999995</v>
      </c>
      <c r="H806" s="43" t="s">
        <v>802</v>
      </c>
      <c r="I806" s="111"/>
      <c r="J806" s="16"/>
    </row>
    <row r="807" spans="1:12" ht="15.95" customHeight="1">
      <c r="A807" s="1" t="s">
        <v>722</v>
      </c>
      <c r="B807" s="2" t="s">
        <v>735</v>
      </c>
      <c r="C807" s="3" t="s">
        <v>734</v>
      </c>
      <c r="D807" s="16">
        <v>7264</v>
      </c>
      <c r="F807" s="16">
        <f t="shared" ref="F807" si="362">D807*22%</f>
        <v>1598.08</v>
      </c>
      <c r="G807" s="16">
        <f t="shared" ref="G807:G808" si="363">D807+F807</f>
        <v>8862.08</v>
      </c>
      <c r="H807" s="43" t="s">
        <v>802</v>
      </c>
      <c r="I807" s="111">
        <f>G795+G806+G807</f>
        <v>16962.879999999997</v>
      </c>
      <c r="J807" s="16"/>
    </row>
    <row r="808" spans="1:12" ht="15.95" customHeight="1">
      <c r="A808" s="1" t="s">
        <v>722</v>
      </c>
      <c r="B808" s="2" t="s">
        <v>736</v>
      </c>
      <c r="C808" s="3" t="s">
        <v>742</v>
      </c>
      <c r="D808" s="16">
        <v>3664</v>
      </c>
      <c r="G808" s="16">
        <f t="shared" si="363"/>
        <v>3664</v>
      </c>
      <c r="H808" s="43"/>
      <c r="I808" s="111"/>
      <c r="J808" s="16"/>
    </row>
    <row r="809" spans="1:12" ht="17.100000000000001" customHeight="1">
      <c r="A809" s="14"/>
      <c r="H809" s="96"/>
      <c r="I809" s="32"/>
      <c r="J809" s="23"/>
    </row>
    <row r="810" spans="1:12" s="13" customFormat="1" ht="12.95" customHeight="1">
      <c r="A810" s="10"/>
      <c r="B810" s="11"/>
      <c r="C810" s="12"/>
      <c r="D810" s="19"/>
      <c r="E810" s="19"/>
      <c r="F810" s="19"/>
      <c r="G810" s="19"/>
      <c r="H810" s="21"/>
      <c r="I810" s="28"/>
      <c r="J810" s="12"/>
    </row>
    <row r="811" spans="1:12" ht="12.95" customHeight="1"/>
    <row r="812" spans="1:12" ht="12.95" customHeight="1">
      <c r="A812" s="14" t="s">
        <v>8</v>
      </c>
      <c r="D812" s="16">
        <f>SUM(D795:D811)</f>
        <v>24979.81</v>
      </c>
      <c r="F812" s="16">
        <f>SUM(F786:F810)</f>
        <v>9162.56</v>
      </c>
      <c r="G812" s="16">
        <f>SUM(G795:G808)</f>
        <v>51439.1</v>
      </c>
      <c r="H812" s="96"/>
      <c r="I812" s="32"/>
      <c r="J812" s="23"/>
    </row>
    <row r="813" spans="1:12" s="13" customFormat="1" ht="12.95" customHeight="1">
      <c r="A813" s="15"/>
      <c r="B813" s="11"/>
      <c r="C813" s="12"/>
      <c r="D813" s="19"/>
      <c r="E813" s="19"/>
      <c r="F813" s="19"/>
      <c r="G813" s="19"/>
      <c r="H813" s="21"/>
      <c r="I813" s="113"/>
    </row>
    <row r="815" spans="1:12" s="81" customFormat="1" ht="20.25" customHeight="1">
      <c r="A815" s="77" t="s">
        <v>808</v>
      </c>
      <c r="B815" s="77"/>
      <c r="C815" s="57" t="s">
        <v>809</v>
      </c>
      <c r="D815" s="79">
        <v>14579</v>
      </c>
      <c r="E815" s="79"/>
      <c r="F815" s="79"/>
      <c r="G815" s="79"/>
      <c r="H815" s="97"/>
      <c r="I815" s="121"/>
      <c r="J815" s="119"/>
      <c r="K815" s="119"/>
      <c r="L815" s="119"/>
    </row>
    <row r="816" spans="1:12" ht="18" customHeight="1"/>
    <row r="817" spans="1:19" ht="18" customHeight="1"/>
    <row r="818" spans="1:19" s="25" customFormat="1" ht="15.75">
      <c r="A818" s="5" t="s">
        <v>743</v>
      </c>
      <c r="B818" s="5"/>
      <c r="C818" s="5"/>
      <c r="D818" s="16"/>
      <c r="E818" s="16"/>
      <c r="F818" s="16"/>
      <c r="G818" s="16"/>
      <c r="H818" s="24"/>
      <c r="I818" s="27"/>
      <c r="J818" s="3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95" customHeight="1">
      <c r="A819" s="1" t="s">
        <v>745</v>
      </c>
      <c r="B819" s="2" t="s">
        <v>744</v>
      </c>
      <c r="C819" s="3" t="s">
        <v>746</v>
      </c>
      <c r="D819" s="16">
        <v>21000</v>
      </c>
      <c r="F819" s="16">
        <f t="shared" ref="F819" si="364">D819*22%</f>
        <v>4620</v>
      </c>
      <c r="G819" s="16">
        <f t="shared" ref="G819" si="365">D819+F819</f>
        <v>25620</v>
      </c>
      <c r="H819" s="43" t="s">
        <v>812</v>
      </c>
      <c r="I819" s="111"/>
      <c r="J819" s="16"/>
    </row>
    <row r="820" spans="1:19" ht="15.95" customHeight="1">
      <c r="A820" s="1" t="s">
        <v>745</v>
      </c>
      <c r="B820" s="2" t="s">
        <v>747</v>
      </c>
      <c r="C820" s="3" t="s">
        <v>746</v>
      </c>
      <c r="D820" s="16">
        <v>9000</v>
      </c>
      <c r="F820" s="16">
        <f t="shared" ref="F820" si="366">D820*22%</f>
        <v>1980</v>
      </c>
      <c r="G820" s="16">
        <f t="shared" ref="G820" si="367">D820+F820</f>
        <v>10980</v>
      </c>
      <c r="H820" s="43" t="s">
        <v>851</v>
      </c>
      <c r="I820" s="111"/>
      <c r="J820" s="16"/>
    </row>
    <row r="821" spans="1:19" ht="15.95" customHeight="1">
      <c r="A821" s="1" t="s">
        <v>745</v>
      </c>
      <c r="B821" s="2" t="s">
        <v>748</v>
      </c>
      <c r="C821" s="3" t="s">
        <v>97</v>
      </c>
      <c r="D821" s="16">
        <v>10000</v>
      </c>
      <c r="F821" s="16">
        <f t="shared" ref="F821" si="368">D821*22%</f>
        <v>2200</v>
      </c>
      <c r="G821" s="16">
        <f t="shared" ref="G821:G822" si="369">D821+F821</f>
        <v>12200</v>
      </c>
      <c r="H821" s="43" t="s">
        <v>824</v>
      </c>
      <c r="I821" s="89"/>
      <c r="J821" s="16"/>
    </row>
    <row r="822" spans="1:19" ht="15.95" customHeight="1">
      <c r="A822" s="1" t="s">
        <v>745</v>
      </c>
      <c r="B822" s="2" t="s">
        <v>749</v>
      </c>
      <c r="C822" s="3" t="s">
        <v>750</v>
      </c>
      <c r="D822" s="16">
        <v>6230.66</v>
      </c>
      <c r="G822" s="16">
        <f t="shared" si="369"/>
        <v>6230.66</v>
      </c>
      <c r="H822" s="43" t="s">
        <v>807</v>
      </c>
      <c r="I822" s="111"/>
      <c r="J822" s="16"/>
    </row>
    <row r="823" spans="1:19" ht="15.95" customHeight="1">
      <c r="A823" s="1" t="s">
        <v>745</v>
      </c>
      <c r="B823" s="2" t="s">
        <v>751</v>
      </c>
      <c r="C823" s="3" t="s">
        <v>750</v>
      </c>
      <c r="D823" s="16">
        <v>14984.75</v>
      </c>
      <c r="G823" s="16">
        <f t="shared" ref="G823" si="370">D823+F823</f>
        <v>14984.75</v>
      </c>
      <c r="H823" s="43" t="s">
        <v>807</v>
      </c>
      <c r="I823" s="111">
        <f>G822+G823</f>
        <v>21215.41</v>
      </c>
      <c r="J823" s="16"/>
    </row>
    <row r="824" spans="1:19" ht="15.95" customHeight="1">
      <c r="A824" s="1" t="s">
        <v>745</v>
      </c>
      <c r="B824" s="2" t="s">
        <v>752</v>
      </c>
      <c r="C824" s="3" t="s">
        <v>750</v>
      </c>
      <c r="D824" s="16">
        <v>20000</v>
      </c>
      <c r="G824" s="16">
        <f t="shared" ref="G824:G825" si="371">D824+F824</f>
        <v>20000</v>
      </c>
      <c r="H824" s="43" t="s">
        <v>794</v>
      </c>
      <c r="I824" s="111"/>
      <c r="J824" s="16"/>
    </row>
    <row r="825" spans="1:19" ht="15.95" customHeight="1">
      <c r="A825" s="1" t="s">
        <v>745</v>
      </c>
      <c r="B825" s="2" t="s">
        <v>753</v>
      </c>
      <c r="C825" s="3" t="s">
        <v>728</v>
      </c>
      <c r="D825" s="16">
        <v>1650</v>
      </c>
      <c r="G825" s="16">
        <f t="shared" si="371"/>
        <v>1650</v>
      </c>
      <c r="H825" s="43" t="s">
        <v>817</v>
      </c>
      <c r="I825" s="111"/>
      <c r="J825" s="16"/>
    </row>
    <row r="826" spans="1:19" ht="15.95" customHeight="1">
      <c r="A826" s="1" t="s">
        <v>745</v>
      </c>
      <c r="B826" s="2" t="s">
        <v>754</v>
      </c>
      <c r="C826" s="3" t="s">
        <v>728</v>
      </c>
      <c r="D826" s="16">
        <v>1690.4</v>
      </c>
      <c r="G826" s="16">
        <f t="shared" ref="G826" si="372">D826+F826</f>
        <v>1690.4</v>
      </c>
      <c r="H826" s="43" t="s">
        <v>817</v>
      </c>
      <c r="I826" s="111">
        <f>SUM(G825:G826)</f>
        <v>3340.4</v>
      </c>
      <c r="J826" s="16"/>
    </row>
    <row r="827" spans="1:19">
      <c r="I827" s="16"/>
    </row>
    <row r="828" spans="1:19" ht="17.100000000000001" customHeight="1">
      <c r="A828" s="14"/>
      <c r="H828" s="96"/>
      <c r="I828" s="32"/>
      <c r="J828" s="23"/>
    </row>
    <row r="829" spans="1:19" s="13" customFormat="1" ht="12.95" customHeight="1">
      <c r="A829" s="10"/>
      <c r="B829" s="11"/>
      <c r="C829" s="12"/>
      <c r="D829" s="19"/>
      <c r="E829" s="19"/>
      <c r="F829" s="19"/>
      <c r="G829" s="19"/>
      <c r="H829" s="21"/>
      <c r="I829" s="28"/>
      <c r="J829" s="12"/>
    </row>
    <row r="830" spans="1:19" ht="12.95" customHeight="1"/>
    <row r="831" spans="1:19" ht="12.95" customHeight="1">
      <c r="A831" s="14" t="s">
        <v>8</v>
      </c>
      <c r="D831" s="16">
        <f>SUM(D803:D830)</f>
        <v>146550.86000000002</v>
      </c>
      <c r="F831" s="16">
        <f>SUM(F794:F829)</f>
        <v>21021.439999999999</v>
      </c>
      <c r="G831" s="16">
        <f>SUM(G819:G827)</f>
        <v>93355.81</v>
      </c>
      <c r="H831" s="96"/>
      <c r="I831" s="32"/>
      <c r="J831" s="23"/>
    </row>
    <row r="832" spans="1:19" s="13" customFormat="1" ht="12.95" customHeight="1">
      <c r="A832" s="15"/>
      <c r="B832" s="11"/>
      <c r="C832" s="12"/>
      <c r="D832" s="19"/>
      <c r="E832" s="19"/>
      <c r="F832" s="19"/>
      <c r="G832" s="19"/>
      <c r="H832" s="21"/>
      <c r="I832" s="113"/>
    </row>
    <row r="833" spans="1:19" ht="12.95" customHeight="1">
      <c r="A833" s="14"/>
      <c r="I833" s="113"/>
    </row>
    <row r="834" spans="1:19" s="81" customFormat="1" ht="20.25" customHeight="1">
      <c r="A834" s="77" t="s">
        <v>801</v>
      </c>
      <c r="B834" s="77"/>
      <c r="C834" s="78" t="s">
        <v>800</v>
      </c>
      <c r="D834" s="79">
        <v>20000</v>
      </c>
      <c r="E834" s="79"/>
      <c r="F834" s="79"/>
      <c r="G834" s="79"/>
      <c r="H834" s="97"/>
      <c r="I834" s="121"/>
      <c r="J834" s="119"/>
      <c r="K834" s="119"/>
      <c r="L834" s="119"/>
    </row>
    <row r="835" spans="1:19" s="81" customFormat="1" ht="20.25" customHeight="1">
      <c r="A835" s="77" t="s">
        <v>806</v>
      </c>
      <c r="B835" s="77"/>
      <c r="C835" s="78" t="s">
        <v>805</v>
      </c>
      <c r="D835" s="79">
        <v>21215.41</v>
      </c>
      <c r="E835" s="79"/>
      <c r="F835" s="79"/>
      <c r="G835" s="79"/>
      <c r="H835" s="97"/>
      <c r="I835" s="121"/>
      <c r="J835" s="119"/>
      <c r="K835" s="119"/>
      <c r="L835" s="119"/>
    </row>
    <row r="836" spans="1:19" s="108" customFormat="1" ht="24" customHeight="1">
      <c r="A836" s="104" t="s">
        <v>796</v>
      </c>
      <c r="B836" s="104"/>
      <c r="C836" s="105" t="s">
        <v>816</v>
      </c>
      <c r="D836" s="106">
        <v>8108.44</v>
      </c>
      <c r="E836" s="106"/>
      <c r="F836" s="106">
        <f>G804+G805+G825+G826</f>
        <v>8108.4400000000005</v>
      </c>
      <c r="G836" s="106"/>
      <c r="H836" s="107"/>
      <c r="I836" s="112"/>
      <c r="J836" s="123"/>
      <c r="K836" s="123"/>
      <c r="L836" s="123"/>
    </row>
    <row r="837" spans="1:19" s="108" customFormat="1" ht="24" customHeight="1">
      <c r="A837" s="104" t="s">
        <v>818</v>
      </c>
      <c r="B837" s="104"/>
      <c r="C837" s="105" t="s">
        <v>819</v>
      </c>
      <c r="D837" s="106">
        <v>1602</v>
      </c>
      <c r="E837" s="106"/>
      <c r="F837" s="106"/>
      <c r="G837" s="106"/>
      <c r="H837" s="107"/>
      <c r="I837" s="112"/>
      <c r="J837" s="123"/>
      <c r="K837" s="123"/>
      <c r="L837" s="123"/>
    </row>
    <row r="838" spans="1:19" s="108" customFormat="1" ht="24" customHeight="1">
      <c r="A838" s="104" t="s">
        <v>822</v>
      </c>
      <c r="B838" s="104"/>
      <c r="C838" s="105" t="s">
        <v>823</v>
      </c>
      <c r="D838" s="106">
        <v>20000</v>
      </c>
      <c r="E838" s="106"/>
      <c r="F838" s="106"/>
      <c r="G838" s="106"/>
      <c r="H838" s="107"/>
      <c r="I838" s="112"/>
      <c r="J838" s="123"/>
      <c r="K838" s="123"/>
      <c r="L838" s="123"/>
    </row>
    <row r="839" spans="1:19" s="108" customFormat="1" ht="24" customHeight="1">
      <c r="A839" s="104" t="s">
        <v>853</v>
      </c>
      <c r="B839" s="104"/>
      <c r="C839" s="105" t="s">
        <v>852</v>
      </c>
      <c r="D839" s="106">
        <v>10980</v>
      </c>
      <c r="E839" s="106"/>
      <c r="F839" s="106"/>
      <c r="G839" s="106"/>
      <c r="H839" s="107"/>
      <c r="I839" s="112"/>
      <c r="J839" s="123"/>
      <c r="K839" s="123"/>
      <c r="L839" s="123"/>
    </row>
    <row r="840" spans="1:19" ht="12.95" customHeight="1">
      <c r="A840" s="14"/>
      <c r="I840" s="113"/>
    </row>
    <row r="841" spans="1:19" ht="12.95" customHeight="1">
      <c r="A841" s="14"/>
      <c r="I841" s="113"/>
    </row>
    <row r="842" spans="1:19" ht="12.95" customHeight="1">
      <c r="A842" s="14"/>
      <c r="I842" s="113"/>
    </row>
    <row r="843" spans="1:19" s="25" customFormat="1" ht="15.75">
      <c r="A843" s="5" t="s">
        <v>755</v>
      </c>
      <c r="B843" s="5"/>
      <c r="C843" s="5"/>
      <c r="D843" s="16"/>
      <c r="E843" s="16"/>
      <c r="F843" s="16"/>
      <c r="G843" s="16"/>
      <c r="H843" s="24"/>
      <c r="I843" s="27"/>
      <c r="J843" s="3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95" customHeight="1">
      <c r="A844" s="1" t="s">
        <v>757</v>
      </c>
      <c r="B844" s="2" t="s">
        <v>756</v>
      </c>
      <c r="C844" s="3" t="s">
        <v>698</v>
      </c>
      <c r="D844" s="16">
        <v>1567</v>
      </c>
      <c r="F844" s="16">
        <f t="shared" ref="F844" si="373">D844*22%</f>
        <v>344.74</v>
      </c>
      <c r="G844" s="16">
        <f t="shared" ref="G844:G855" si="374">D844+F844</f>
        <v>1911.74</v>
      </c>
      <c r="H844" s="43" t="s">
        <v>802</v>
      </c>
      <c r="I844" s="111"/>
      <c r="J844" s="16"/>
    </row>
    <row r="845" spans="1:19" ht="15.95" customHeight="1">
      <c r="A845" s="1" t="s">
        <v>757</v>
      </c>
      <c r="B845" s="2" t="s">
        <v>758</v>
      </c>
      <c r="C845" s="3" t="s">
        <v>698</v>
      </c>
      <c r="D845" s="16">
        <v>5371</v>
      </c>
      <c r="F845" s="16">
        <f t="shared" ref="F845" si="375">D845*22%</f>
        <v>1181.6200000000001</v>
      </c>
      <c r="G845" s="16">
        <f t="shared" si="374"/>
        <v>6552.62</v>
      </c>
      <c r="H845" s="43" t="s">
        <v>802</v>
      </c>
      <c r="I845" s="111"/>
      <c r="J845" s="16"/>
    </row>
    <row r="846" spans="1:19" ht="15.95" customHeight="1">
      <c r="A846" s="1" t="s">
        <v>757</v>
      </c>
      <c r="B846" s="2" t="s">
        <v>759</v>
      </c>
      <c r="C846" s="3" t="s">
        <v>698</v>
      </c>
      <c r="D846" s="16">
        <v>8000</v>
      </c>
      <c r="F846" s="16">
        <f t="shared" ref="F846" si="376">D846*22%</f>
        <v>1760</v>
      </c>
      <c r="G846" s="16">
        <f t="shared" si="374"/>
        <v>9760</v>
      </c>
      <c r="H846" s="43" t="s">
        <v>802</v>
      </c>
      <c r="I846" s="111"/>
      <c r="J846" s="16"/>
    </row>
    <row r="847" spans="1:19" ht="15.95" customHeight="1">
      <c r="A847" s="1" t="s">
        <v>757</v>
      </c>
      <c r="B847" s="2" t="s">
        <v>760</v>
      </c>
      <c r="C847" s="3" t="s">
        <v>698</v>
      </c>
      <c r="D847" s="16">
        <v>5855.5</v>
      </c>
      <c r="F847" s="16">
        <f t="shared" ref="F847" si="377">D847*22%</f>
        <v>1288.21</v>
      </c>
      <c r="G847" s="16">
        <f t="shared" si="374"/>
        <v>7143.71</v>
      </c>
      <c r="H847" s="43" t="s">
        <v>802</v>
      </c>
      <c r="I847" s="111"/>
      <c r="J847" s="16"/>
    </row>
    <row r="848" spans="1:19" ht="15.95" customHeight="1">
      <c r="A848" s="1" t="s">
        <v>757</v>
      </c>
      <c r="B848" s="2" t="s">
        <v>761</v>
      </c>
      <c r="C848" s="3" t="s">
        <v>698</v>
      </c>
      <c r="D848" s="16">
        <v>4000</v>
      </c>
      <c r="F848" s="16">
        <f t="shared" ref="F848" si="378">D848*22%</f>
        <v>880</v>
      </c>
      <c r="G848" s="16">
        <f t="shared" si="374"/>
        <v>4880</v>
      </c>
      <c r="H848" s="43" t="s">
        <v>812</v>
      </c>
      <c r="I848" s="111"/>
      <c r="J848" s="16"/>
    </row>
    <row r="849" spans="1:12" ht="15.95" customHeight="1">
      <c r="A849" s="1" t="s">
        <v>757</v>
      </c>
      <c r="B849" s="2" t="s">
        <v>762</v>
      </c>
      <c r="C849" s="3" t="s">
        <v>698</v>
      </c>
      <c r="D849" s="16">
        <v>1863.5</v>
      </c>
      <c r="F849" s="16">
        <f t="shared" ref="F849" si="379">D849*22%</f>
        <v>409.97</v>
      </c>
      <c r="G849" s="16">
        <f t="shared" si="374"/>
        <v>2273.4700000000003</v>
      </c>
      <c r="H849" s="43" t="s">
        <v>802</v>
      </c>
      <c r="I849" s="111"/>
      <c r="J849" s="16"/>
    </row>
    <row r="850" spans="1:12" ht="15.95" customHeight="1">
      <c r="A850" s="1" t="s">
        <v>757</v>
      </c>
      <c r="B850" s="2" t="s">
        <v>763</v>
      </c>
      <c r="C850" s="3" t="s">
        <v>698</v>
      </c>
      <c r="D850" s="16">
        <v>23000</v>
      </c>
      <c r="F850" s="16">
        <f t="shared" ref="F850:F851" si="380">D850*22%</f>
        <v>5060</v>
      </c>
      <c r="G850" s="16">
        <f t="shared" si="374"/>
        <v>28060</v>
      </c>
      <c r="H850" s="43" t="s">
        <v>802</v>
      </c>
      <c r="I850" s="111"/>
      <c r="J850" s="16"/>
    </row>
    <row r="851" spans="1:12" ht="15.95" customHeight="1">
      <c r="A851" s="1" t="s">
        <v>757</v>
      </c>
      <c r="B851" s="2" t="s">
        <v>821</v>
      </c>
      <c r="C851" s="3" t="s">
        <v>698</v>
      </c>
      <c r="D851" s="16">
        <v>4440.5</v>
      </c>
      <c r="F851" s="16">
        <f t="shared" si="380"/>
        <v>976.91</v>
      </c>
      <c r="G851" s="16">
        <f t="shared" ref="G851" si="381">D851+F851</f>
        <v>5417.41</v>
      </c>
      <c r="H851" s="43" t="s">
        <v>802</v>
      </c>
      <c r="I851" s="111"/>
      <c r="J851" s="16"/>
    </row>
    <row r="852" spans="1:12" ht="15.95" customHeight="1">
      <c r="A852" s="1" t="s">
        <v>757</v>
      </c>
      <c r="B852" s="2" t="s">
        <v>764</v>
      </c>
      <c r="C852" s="3" t="s">
        <v>771</v>
      </c>
      <c r="D852" s="16">
        <v>4457.3100000000004</v>
      </c>
      <c r="F852" s="16">
        <f t="shared" ref="F852" si="382">D852*22%</f>
        <v>980.60820000000012</v>
      </c>
      <c r="G852" s="16">
        <f t="shared" ref="G852" si="383">D852+F852</f>
        <v>5437.9182000000001</v>
      </c>
      <c r="H852" s="43" t="s">
        <v>817</v>
      </c>
      <c r="I852" s="111"/>
      <c r="J852" s="16"/>
    </row>
    <row r="853" spans="1:12" ht="15.95" customHeight="1">
      <c r="A853" s="1" t="s">
        <v>757</v>
      </c>
      <c r="B853" s="2" t="s">
        <v>765</v>
      </c>
      <c r="C853" s="3" t="s">
        <v>698</v>
      </c>
      <c r="D853" s="16">
        <v>24000</v>
      </c>
      <c r="F853" s="16">
        <f t="shared" ref="F853" si="384">D853*22%</f>
        <v>5280</v>
      </c>
      <c r="G853" s="16">
        <f t="shared" si="374"/>
        <v>29280</v>
      </c>
      <c r="H853" s="43" t="s">
        <v>802</v>
      </c>
      <c r="I853" s="111"/>
      <c r="J853" s="16"/>
    </row>
    <row r="854" spans="1:12" ht="15.95" customHeight="1">
      <c r="A854" s="1" t="s">
        <v>757</v>
      </c>
      <c r="B854" s="2" t="s">
        <v>766</v>
      </c>
      <c r="C854" s="3" t="s">
        <v>698</v>
      </c>
      <c r="D854" s="16">
        <v>19968</v>
      </c>
      <c r="F854" s="16">
        <f t="shared" ref="F854:F855" si="385">D854*22%</f>
        <v>4392.96</v>
      </c>
      <c r="G854" s="16">
        <f t="shared" si="374"/>
        <v>24360.959999999999</v>
      </c>
      <c r="H854" s="43" t="s">
        <v>802</v>
      </c>
      <c r="I854" s="111"/>
      <c r="J854" s="16"/>
    </row>
    <row r="855" spans="1:12" ht="15.95" customHeight="1">
      <c r="A855" s="1" t="s">
        <v>757</v>
      </c>
      <c r="B855" s="2" t="s">
        <v>770</v>
      </c>
      <c r="C855" s="3" t="s">
        <v>771</v>
      </c>
      <c r="D855" s="16">
        <v>546</v>
      </c>
      <c r="F855" s="16">
        <f t="shared" si="385"/>
        <v>120.12</v>
      </c>
      <c r="G855" s="16">
        <f t="shared" si="374"/>
        <v>666.12</v>
      </c>
      <c r="H855" s="43" t="s">
        <v>817</v>
      </c>
      <c r="I855" s="111"/>
      <c r="J855" s="16"/>
    </row>
    <row r="856" spans="1:12" ht="15.95" customHeight="1">
      <c r="A856" s="1" t="s">
        <v>772</v>
      </c>
      <c r="B856" s="2" t="s">
        <v>774</v>
      </c>
      <c r="C856" s="3" t="s">
        <v>773</v>
      </c>
      <c r="D856" s="16">
        <v>36380.5</v>
      </c>
      <c r="F856" s="16">
        <f t="shared" ref="F856" si="386">D856*22%</f>
        <v>8003.71</v>
      </c>
      <c r="G856" s="16">
        <f t="shared" ref="G856" si="387">D856+F856</f>
        <v>44384.21</v>
      </c>
      <c r="H856" s="43" t="s">
        <v>799</v>
      </c>
      <c r="I856" s="111"/>
      <c r="J856" s="16"/>
      <c r="K856" s="23">
        <f>I856-J856</f>
        <v>0</v>
      </c>
    </row>
    <row r="857" spans="1:12" ht="12.95" customHeight="1">
      <c r="A857" s="14"/>
      <c r="I857" s="113"/>
    </row>
    <row r="858" spans="1:12" s="13" customFormat="1" ht="12.95" customHeight="1">
      <c r="A858" s="10"/>
      <c r="B858" s="11"/>
      <c r="C858" s="12"/>
      <c r="D858" s="19"/>
      <c r="E858" s="19"/>
      <c r="F858" s="19"/>
      <c r="G858" s="19"/>
      <c r="H858" s="21"/>
      <c r="I858" s="28"/>
      <c r="J858" s="12"/>
    </row>
    <row r="859" spans="1:12" ht="12.95" customHeight="1"/>
    <row r="860" spans="1:12" ht="12.95" customHeight="1">
      <c r="A860" s="14" t="s">
        <v>8</v>
      </c>
      <c r="D860" s="16">
        <f>SUM(D844:D859)</f>
        <v>139449.31</v>
      </c>
      <c r="F860" s="16">
        <f>SUM(F806:F858)</f>
        <v>80457.928200000024</v>
      </c>
      <c r="G860" s="16">
        <f>SUM(G844:G854)</f>
        <v>125077.82819999999</v>
      </c>
      <c r="H860" s="96"/>
      <c r="I860" s="32"/>
      <c r="J860" s="23">
        <f>D863-I860</f>
        <v>131722.79</v>
      </c>
    </row>
    <row r="861" spans="1:12" s="13" customFormat="1" ht="12.95" customHeight="1">
      <c r="A861" s="15"/>
      <c r="B861" s="11"/>
      <c r="C861" s="12"/>
      <c r="D861" s="19"/>
      <c r="E861" s="19"/>
      <c r="F861" s="19"/>
      <c r="G861" s="19"/>
      <c r="H861" s="21"/>
      <c r="I861" s="113"/>
    </row>
    <row r="862" spans="1:12" ht="12.95" customHeight="1">
      <c r="A862" s="14"/>
      <c r="I862" s="113"/>
    </row>
    <row r="863" spans="1:12" s="81" customFormat="1" ht="33" customHeight="1">
      <c r="A863" s="77" t="s">
        <v>795</v>
      </c>
      <c r="B863" s="77"/>
      <c r="C863" s="78" t="s">
        <v>820</v>
      </c>
      <c r="D863" s="64">
        <v>131722.79</v>
      </c>
      <c r="E863" s="79"/>
      <c r="F863" s="79">
        <f>G854+G853+G851+G850+G849+G847+G846+G845+G844+G807+G806+G809+G795</f>
        <v>131722.79</v>
      </c>
      <c r="G863" s="79"/>
      <c r="H863" s="97"/>
      <c r="I863" s="121"/>
      <c r="J863" s="119"/>
      <c r="K863" s="119"/>
      <c r="L863" s="119"/>
    </row>
    <row r="864" spans="1:12" s="81" customFormat="1" ht="24" customHeight="1">
      <c r="A864" s="62" t="s">
        <v>810</v>
      </c>
      <c r="B864" s="62"/>
      <c r="C864" s="63" t="s">
        <v>811</v>
      </c>
      <c r="D864" s="64">
        <v>30500</v>
      </c>
      <c r="E864" s="79"/>
      <c r="F864" s="79">
        <f>G819+G848</f>
        <v>30500</v>
      </c>
      <c r="G864" s="79"/>
      <c r="H864" s="97"/>
      <c r="I864" s="121"/>
      <c r="J864" s="119"/>
      <c r="K864" s="119"/>
      <c r="L864" s="119"/>
    </row>
    <row r="865" spans="1:19" s="66" customFormat="1" ht="24" customHeight="1">
      <c r="A865" s="62" t="s">
        <v>796</v>
      </c>
      <c r="B865" s="62"/>
      <c r="C865" s="63" t="s">
        <v>825</v>
      </c>
      <c r="D865" s="64">
        <v>6104.04</v>
      </c>
      <c r="E865" s="64"/>
      <c r="F865" s="64">
        <f>G852+G855</f>
        <v>6104.0382</v>
      </c>
      <c r="G865" s="64"/>
      <c r="H865" s="42"/>
      <c r="I865" s="120"/>
      <c r="J865" s="117"/>
      <c r="K865" s="117"/>
      <c r="L865" s="117"/>
    </row>
    <row r="866" spans="1:19" s="66" customFormat="1" ht="24" customHeight="1">
      <c r="A866" s="62" t="s">
        <v>798</v>
      </c>
      <c r="B866" s="62"/>
      <c r="C866" s="63" t="s">
        <v>797</v>
      </c>
      <c r="D866" s="64">
        <v>44384.21</v>
      </c>
      <c r="E866" s="64"/>
      <c r="F866" s="64"/>
      <c r="G866" s="64"/>
      <c r="H866" s="42"/>
      <c r="I866" s="120"/>
      <c r="J866" s="117"/>
      <c r="K866" s="117"/>
      <c r="L866" s="117"/>
    </row>
    <row r="867" spans="1:19" s="66" customFormat="1" ht="24" customHeight="1">
      <c r="A867" s="62" t="s">
        <v>814</v>
      </c>
      <c r="B867" s="62"/>
      <c r="C867" s="63" t="s">
        <v>813</v>
      </c>
      <c r="D867" s="64">
        <v>8929.25</v>
      </c>
      <c r="E867" s="64"/>
      <c r="F867" s="64">
        <f>G874+G873+G801+G802+G803</f>
        <v>8929.25</v>
      </c>
      <c r="G867" s="64"/>
      <c r="H867" s="42"/>
      <c r="I867" s="120" t="e">
        <f>#REF!+D866+D867</f>
        <v>#REF!</v>
      </c>
      <c r="J867" s="117"/>
      <c r="K867" s="117"/>
      <c r="L867" s="117"/>
    </row>
    <row r="868" spans="1:19" ht="17.100000000000001" customHeight="1">
      <c r="A868" s="14"/>
      <c r="I868" s="113"/>
    </row>
    <row r="869" spans="1:19" ht="17.100000000000001" customHeight="1">
      <c r="A869" s="14"/>
      <c r="I869" s="113"/>
    </row>
    <row r="870" spans="1:19" s="25" customFormat="1" ht="15.75">
      <c r="A870" s="5" t="s">
        <v>769</v>
      </c>
      <c r="B870" s="5"/>
      <c r="C870" s="5"/>
      <c r="D870" s="16"/>
      <c r="E870" s="16"/>
      <c r="F870" s="16"/>
      <c r="G870" s="16"/>
      <c r="H870" s="24"/>
      <c r="I870" s="27"/>
      <c r="J870" s="3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95" customHeight="1">
      <c r="A871" s="1" t="s">
        <v>776</v>
      </c>
      <c r="B871" s="2" t="s">
        <v>775</v>
      </c>
      <c r="C871" s="3" t="s">
        <v>721</v>
      </c>
      <c r="D871" s="16">
        <v>20015.5</v>
      </c>
      <c r="G871" s="16">
        <f t="shared" ref="G871:G873" si="388">D871+F871</f>
        <v>20015.5</v>
      </c>
      <c r="H871" s="43" t="s">
        <v>794</v>
      </c>
      <c r="I871" s="111"/>
      <c r="J871" s="16"/>
    </row>
    <row r="872" spans="1:19" ht="15.95" customHeight="1">
      <c r="A872" s="1" t="s">
        <v>777</v>
      </c>
      <c r="B872" s="2" t="s">
        <v>778</v>
      </c>
      <c r="C872" s="3" t="s">
        <v>779</v>
      </c>
      <c r="D872" s="16">
        <v>29655</v>
      </c>
      <c r="F872" s="16">
        <f t="shared" ref="F872" si="389">D872*22%</f>
        <v>6524.1</v>
      </c>
      <c r="G872" s="16">
        <f t="shared" si="388"/>
        <v>36179.1</v>
      </c>
      <c r="H872" s="43" t="s">
        <v>861</v>
      </c>
      <c r="I872" s="111"/>
      <c r="J872" s="16"/>
    </row>
    <row r="873" spans="1:19" ht="15.95" customHeight="1">
      <c r="A873" s="1" t="s">
        <v>777</v>
      </c>
      <c r="B873" s="2" t="s">
        <v>780</v>
      </c>
      <c r="C873" s="3" t="s">
        <v>728</v>
      </c>
      <c r="D873" s="16">
        <v>2818.4</v>
      </c>
      <c r="G873" s="16">
        <f t="shared" si="388"/>
        <v>2818.4</v>
      </c>
      <c r="H873" s="43" t="s">
        <v>815</v>
      </c>
      <c r="I873" s="111"/>
      <c r="J873" s="16"/>
    </row>
    <row r="874" spans="1:19" ht="15.95" customHeight="1">
      <c r="A874" s="1" t="s">
        <v>777</v>
      </c>
      <c r="B874" s="2" t="s">
        <v>781</v>
      </c>
      <c r="C874" s="3" t="s">
        <v>728</v>
      </c>
      <c r="D874" s="16">
        <v>368</v>
      </c>
      <c r="G874" s="16">
        <f t="shared" ref="G874:G875" si="390">D874+F874</f>
        <v>368</v>
      </c>
      <c r="H874" s="43" t="s">
        <v>815</v>
      </c>
      <c r="I874" s="111"/>
      <c r="J874" s="16"/>
    </row>
    <row r="875" spans="1:19" ht="15" customHeight="1">
      <c r="A875" s="1" t="s">
        <v>784</v>
      </c>
      <c r="B875" s="2" t="s">
        <v>785</v>
      </c>
      <c r="C875" s="3" t="s">
        <v>706</v>
      </c>
      <c r="D875" s="16">
        <v>1955.03</v>
      </c>
      <c r="F875" s="16">
        <f t="shared" ref="F875" si="391">D875*22%</f>
        <v>430.10660000000001</v>
      </c>
      <c r="G875" s="16">
        <f t="shared" si="390"/>
        <v>2385.1365999999998</v>
      </c>
      <c r="H875" s="43" t="s">
        <v>807</v>
      </c>
      <c r="I875" s="113"/>
    </row>
    <row r="876" spans="1:19" ht="15" customHeight="1">
      <c r="A876" s="1" t="s">
        <v>784</v>
      </c>
      <c r="B876" s="2" t="s">
        <v>786</v>
      </c>
      <c r="C876" s="3" t="s">
        <v>787</v>
      </c>
      <c r="D876" s="16">
        <v>1489.67</v>
      </c>
      <c r="G876" s="16">
        <f t="shared" ref="G876" si="392">D876+F876</f>
        <v>1489.67</v>
      </c>
      <c r="I876" s="113"/>
    </row>
    <row r="877" spans="1:19" s="13" customFormat="1" ht="12.95" customHeight="1">
      <c r="A877" s="10"/>
      <c r="B877" s="11"/>
      <c r="C877" s="12"/>
      <c r="D877" s="19"/>
      <c r="E877" s="19"/>
      <c r="F877" s="19"/>
      <c r="G877" s="19"/>
      <c r="H877" s="21"/>
      <c r="I877" s="28"/>
      <c r="J877" s="12"/>
    </row>
    <row r="878" spans="1:19" ht="12.95" customHeight="1"/>
    <row r="879" spans="1:19" ht="12.95" customHeight="1">
      <c r="A879" s="14" t="s">
        <v>8</v>
      </c>
      <c r="D879" s="16">
        <f>SUM(D871:D878)</f>
        <v>56301.599999999999</v>
      </c>
      <c r="F879" s="16">
        <f>SUM(F872:F878)</f>
        <v>6954.2066000000004</v>
      </c>
      <c r="G879" s="16">
        <f>SUM(G871:G875)</f>
        <v>61766.136599999998</v>
      </c>
      <c r="H879" s="96"/>
      <c r="I879" s="32"/>
      <c r="J879" s="23"/>
    </row>
    <row r="880" spans="1:19" s="13" customFormat="1" ht="12.95" customHeight="1">
      <c r="A880" s="15"/>
      <c r="B880" s="11"/>
      <c r="C880" s="12"/>
      <c r="D880" s="19"/>
      <c r="E880" s="19"/>
      <c r="F880" s="19"/>
      <c r="G880" s="19"/>
      <c r="H880" s="21"/>
      <c r="I880" s="113"/>
    </row>
    <row r="881" spans="1:19" ht="12.95" customHeight="1">
      <c r="A881" s="14"/>
      <c r="I881" s="113"/>
    </row>
    <row r="882" spans="1:19" s="81" customFormat="1" ht="18" customHeight="1">
      <c r="A882" s="77" t="s">
        <v>801</v>
      </c>
      <c r="B882" s="77"/>
      <c r="C882" s="78" t="s">
        <v>803</v>
      </c>
      <c r="D882" s="64">
        <v>20015.5</v>
      </c>
      <c r="E882" s="79"/>
      <c r="F882" s="79"/>
      <c r="G882" s="79"/>
      <c r="H882" s="97"/>
      <c r="I882" s="121"/>
      <c r="J882" s="119"/>
      <c r="K882" s="119"/>
      <c r="L882" s="119"/>
    </row>
    <row r="883" spans="1:19" s="66" customFormat="1" ht="15.95" customHeight="1">
      <c r="A883" s="62" t="s">
        <v>798</v>
      </c>
      <c r="B883" s="62"/>
      <c r="C883" s="63" t="s">
        <v>804</v>
      </c>
      <c r="D883" s="64">
        <v>44384.21</v>
      </c>
      <c r="E883" s="64"/>
      <c r="F883" s="64"/>
      <c r="G883" s="64"/>
      <c r="H883" s="42"/>
      <c r="I883" s="120"/>
      <c r="J883" s="117"/>
      <c r="K883" s="117"/>
      <c r="L883" s="117"/>
    </row>
    <row r="884" spans="1:19" s="66" customFormat="1" ht="24" customHeight="1">
      <c r="A884" s="62" t="s">
        <v>806</v>
      </c>
      <c r="B884" s="62"/>
      <c r="C884" s="63" t="s">
        <v>850</v>
      </c>
      <c r="D884" s="64">
        <v>2385.14</v>
      </c>
      <c r="E884" s="64"/>
      <c r="F884" s="64"/>
      <c r="G884" s="64"/>
      <c r="H884" s="42"/>
      <c r="I884" s="120" t="e">
        <f>#REF!+D883+D884</f>
        <v>#REF!</v>
      </c>
      <c r="J884" s="117"/>
      <c r="K884" s="117"/>
      <c r="L884" s="117"/>
    </row>
    <row r="885" spans="1:19" s="66" customFormat="1" ht="24" customHeight="1">
      <c r="A885" s="62" t="s">
        <v>858</v>
      </c>
      <c r="B885" s="62"/>
      <c r="C885" s="63" t="s">
        <v>865</v>
      </c>
      <c r="D885" s="64">
        <v>36179.1</v>
      </c>
      <c r="E885" s="64"/>
      <c r="F885" s="64"/>
      <c r="G885" s="64"/>
      <c r="H885" s="42"/>
      <c r="I885" s="120"/>
      <c r="J885" s="117"/>
      <c r="K885" s="117"/>
      <c r="L885" s="117"/>
    </row>
    <row r="886" spans="1:19" ht="18.95" customHeight="1">
      <c r="A886" s="14"/>
      <c r="I886" s="113"/>
    </row>
    <row r="887" spans="1:19" ht="18.95" customHeight="1">
      <c r="A887" s="14"/>
      <c r="I887" s="113"/>
    </row>
    <row r="888" spans="1:19" s="25" customFormat="1" ht="18.95" customHeight="1">
      <c r="A888" s="5" t="s">
        <v>793</v>
      </c>
      <c r="B888" s="5"/>
      <c r="C888" s="5"/>
      <c r="D888" s="16"/>
      <c r="E888" s="16"/>
      <c r="F888" s="16"/>
      <c r="G888" s="16"/>
      <c r="H888" s="24"/>
      <c r="I888" s="27"/>
      <c r="J888" s="3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5.95" customHeight="1">
      <c r="A889" s="1" t="s">
        <v>788</v>
      </c>
      <c r="B889" s="2" t="s">
        <v>789</v>
      </c>
      <c r="C889" s="3" t="s">
        <v>698</v>
      </c>
      <c r="D889" s="16">
        <v>10500</v>
      </c>
      <c r="F889" s="16">
        <f t="shared" ref="F889" si="393">D889*22%</f>
        <v>2310</v>
      </c>
      <c r="G889" s="16">
        <f t="shared" ref="G889" si="394">D889+F889</f>
        <v>12810</v>
      </c>
      <c r="H889" s="43" t="s">
        <v>864</v>
      </c>
      <c r="I889" s="111"/>
      <c r="J889" s="16"/>
    </row>
    <row r="890" spans="1:19" ht="15.95" customHeight="1">
      <c r="A890" s="1" t="s">
        <v>788</v>
      </c>
      <c r="B890" s="2" t="s">
        <v>790</v>
      </c>
      <c r="C890" s="3" t="s">
        <v>698</v>
      </c>
      <c r="D890" s="16">
        <v>24100</v>
      </c>
      <c r="F890" s="16">
        <f t="shared" ref="F890:F891" si="395">D890*22%</f>
        <v>5302</v>
      </c>
      <c r="G890" s="16">
        <f t="shared" ref="G890:G891" si="396">D890+F890</f>
        <v>29402</v>
      </c>
      <c r="H890" s="43" t="s">
        <v>864</v>
      </c>
      <c r="I890" s="111"/>
      <c r="J890" s="16"/>
    </row>
    <row r="891" spans="1:19" ht="15.95" customHeight="1">
      <c r="A891" s="1" t="s">
        <v>788</v>
      </c>
      <c r="B891" s="2" t="s">
        <v>791</v>
      </c>
      <c r="C891" s="3" t="s">
        <v>698</v>
      </c>
      <c r="D891" s="16">
        <v>24000</v>
      </c>
      <c r="F891" s="16">
        <f t="shared" si="395"/>
        <v>5280</v>
      </c>
      <c r="G891" s="16">
        <f t="shared" si="396"/>
        <v>29280</v>
      </c>
      <c r="H891" s="43" t="s">
        <v>864</v>
      </c>
      <c r="I891" s="111"/>
      <c r="J891" s="16"/>
    </row>
    <row r="892" spans="1:19" ht="15.95" customHeight="1">
      <c r="A892" s="1" t="s">
        <v>788</v>
      </c>
      <c r="B892" s="2" t="s">
        <v>792</v>
      </c>
      <c r="C892" s="3" t="s">
        <v>698</v>
      </c>
      <c r="D892" s="16">
        <v>24300</v>
      </c>
      <c r="F892" s="16">
        <f t="shared" ref="F892" si="397">D892*22%</f>
        <v>5346</v>
      </c>
      <c r="G892" s="16">
        <f t="shared" ref="G892" si="398">D892+F892</f>
        <v>29646</v>
      </c>
      <c r="H892" s="43" t="s">
        <v>864</v>
      </c>
      <c r="I892" s="111">
        <f>SUM(G889:G892)</f>
        <v>101138</v>
      </c>
      <c r="J892" s="16"/>
    </row>
    <row r="893" spans="1:19" s="13" customFormat="1" ht="12.95" customHeight="1">
      <c r="A893" s="10"/>
      <c r="B893" s="11"/>
      <c r="C893" s="12"/>
      <c r="D893" s="19"/>
      <c r="E893" s="19"/>
      <c r="F893" s="19"/>
      <c r="G893" s="19"/>
      <c r="H893" s="21"/>
      <c r="I893" s="28"/>
      <c r="J893" s="12"/>
    </row>
    <row r="894" spans="1:19" ht="12.95" customHeight="1"/>
    <row r="895" spans="1:19" ht="12.95" customHeight="1">
      <c r="A895" s="14" t="s">
        <v>8</v>
      </c>
      <c r="D895" s="16">
        <f>SUM(D889:D894)</f>
        <v>82900</v>
      </c>
      <c r="F895" s="16">
        <f>SUM(F889:F894)</f>
        <v>18238</v>
      </c>
      <c r="G895" s="16">
        <f>SUM(G889:G892)</f>
        <v>101138</v>
      </c>
      <c r="H895" s="96"/>
      <c r="I895" s="32"/>
      <c r="J895" s="23"/>
    </row>
    <row r="896" spans="1:19" s="13" customFormat="1" ht="12.95" customHeight="1">
      <c r="A896" s="15"/>
      <c r="B896" s="11"/>
      <c r="C896" s="12"/>
      <c r="D896" s="19"/>
      <c r="E896" s="19"/>
      <c r="F896" s="19"/>
      <c r="G896" s="19"/>
      <c r="H896" s="21"/>
      <c r="I896" s="113"/>
    </row>
    <row r="897" spans="1:19" ht="12.95" customHeight="1">
      <c r="A897" s="14"/>
      <c r="I897" s="113"/>
    </row>
    <row r="898" spans="1:19" s="66" customFormat="1" ht="24" customHeight="1">
      <c r="A898" s="62" t="s">
        <v>862</v>
      </c>
      <c r="B898" s="62"/>
      <c r="C898" s="63" t="s">
        <v>863</v>
      </c>
      <c r="D898" s="64">
        <v>101138</v>
      </c>
      <c r="E898" s="64"/>
      <c r="F898" s="64"/>
      <c r="G898" s="64"/>
      <c r="H898" s="42"/>
      <c r="I898" s="120" t="e">
        <f>#REF!+D896+D898</f>
        <v>#REF!</v>
      </c>
      <c r="J898" s="117"/>
      <c r="K898" s="117"/>
      <c r="L898" s="117"/>
    </row>
    <row r="899" spans="1:19" ht="15" customHeight="1">
      <c r="A899" s="14"/>
      <c r="I899" s="113"/>
    </row>
    <row r="900" spans="1:19" ht="36" customHeight="1">
      <c r="A900" s="14"/>
      <c r="I900" s="113"/>
    </row>
    <row r="901" spans="1:19" ht="15" customHeight="1">
      <c r="A901" s="14"/>
      <c r="I901" s="113"/>
    </row>
    <row r="902" spans="1:19" s="25" customFormat="1" ht="18.95" customHeight="1">
      <c r="A902" s="5" t="s">
        <v>826</v>
      </c>
      <c r="B902" s="5"/>
      <c r="C902" s="5"/>
      <c r="D902" s="16"/>
      <c r="E902" s="16"/>
      <c r="F902" s="16"/>
      <c r="G902" s="16"/>
      <c r="H902" s="24"/>
      <c r="I902" s="27"/>
      <c r="J902" s="3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5.95" customHeight="1">
      <c r="A903" s="1" t="s">
        <v>886</v>
      </c>
      <c r="B903" s="2" t="s">
        <v>827</v>
      </c>
      <c r="C903" s="3" t="s">
        <v>869</v>
      </c>
      <c r="D903" s="16">
        <v>1712</v>
      </c>
      <c r="G903" s="16">
        <f>D903</f>
        <v>1712</v>
      </c>
      <c r="H903" s="43" t="s">
        <v>870</v>
      </c>
      <c r="I903" s="111"/>
      <c r="J903" s="16"/>
    </row>
    <row r="904" spans="1:19" ht="15.95" customHeight="1">
      <c r="A904" s="1" t="s">
        <v>886</v>
      </c>
      <c r="B904" s="2" t="s">
        <v>829</v>
      </c>
      <c r="C904" s="3" t="s">
        <v>828</v>
      </c>
      <c r="D904" s="16">
        <v>1316</v>
      </c>
      <c r="F904" s="16">
        <f t="shared" ref="F904" si="399">D904*22%</f>
        <v>289.52</v>
      </c>
      <c r="G904" s="16">
        <f t="shared" ref="G904" si="400">D904+F904</f>
        <v>1605.52</v>
      </c>
      <c r="H904" s="43"/>
      <c r="I904" s="111"/>
      <c r="J904" s="16"/>
    </row>
    <row r="905" spans="1:19" ht="15.95" customHeight="1">
      <c r="A905" s="1" t="s">
        <v>886</v>
      </c>
      <c r="B905" s="2" t="s">
        <v>830</v>
      </c>
      <c r="C905" s="3" t="s">
        <v>831</v>
      </c>
      <c r="D905" s="16">
        <v>3467.42</v>
      </c>
      <c r="G905" s="16">
        <f t="shared" ref="G905:G907" si="401">D905+F905</f>
        <v>3467.42</v>
      </c>
      <c r="H905" s="43" t="s">
        <v>873</v>
      </c>
      <c r="I905" s="111"/>
      <c r="J905" s="16"/>
    </row>
    <row r="906" spans="1:19" ht="15.95" customHeight="1">
      <c r="A906" s="1" t="s">
        <v>886</v>
      </c>
      <c r="B906" s="2" t="s">
        <v>832</v>
      </c>
      <c r="C906" s="3" t="s">
        <v>728</v>
      </c>
      <c r="D906" s="16">
        <v>19406.3</v>
      </c>
      <c r="G906" s="16">
        <f t="shared" si="401"/>
        <v>19406.3</v>
      </c>
      <c r="H906" s="43" t="s">
        <v>868</v>
      </c>
      <c r="I906" s="111"/>
      <c r="J906" s="16"/>
    </row>
    <row r="907" spans="1:19" ht="15.95" customHeight="1">
      <c r="A907" s="1" t="s">
        <v>886</v>
      </c>
      <c r="B907" s="2" t="s">
        <v>833</v>
      </c>
      <c r="C907" s="3" t="s">
        <v>721</v>
      </c>
      <c r="D907" s="16">
        <v>32696.92</v>
      </c>
      <c r="G907" s="16">
        <f t="shared" si="401"/>
        <v>32696.92</v>
      </c>
      <c r="H907" s="43" t="s">
        <v>861</v>
      </c>
      <c r="I907" s="111"/>
      <c r="J907" s="16"/>
    </row>
    <row r="908" spans="1:19" ht="15.95" customHeight="1">
      <c r="A908" s="1" t="s">
        <v>886</v>
      </c>
      <c r="B908" s="2" t="s">
        <v>834</v>
      </c>
      <c r="C908" s="3" t="s">
        <v>835</v>
      </c>
      <c r="D908" s="16">
        <v>15645.34</v>
      </c>
      <c r="G908" s="16">
        <f t="shared" ref="G908" si="402">D908+F908</f>
        <v>15645.34</v>
      </c>
      <c r="H908" s="43" t="s">
        <v>857</v>
      </c>
      <c r="I908" s="111"/>
      <c r="J908" s="16"/>
    </row>
    <row r="909" spans="1:19" ht="15.95" customHeight="1">
      <c r="A909" s="1" t="s">
        <v>886</v>
      </c>
      <c r="B909" s="2" t="s">
        <v>836</v>
      </c>
      <c r="C909" s="3" t="s">
        <v>835</v>
      </c>
      <c r="D909" s="16">
        <v>28233.87</v>
      </c>
      <c r="G909" s="16">
        <f t="shared" ref="G909:G910" si="403">D909+F909</f>
        <v>28233.87</v>
      </c>
      <c r="H909" s="43" t="s">
        <v>857</v>
      </c>
      <c r="I909" s="111"/>
      <c r="J909" s="16"/>
    </row>
    <row r="910" spans="1:19" ht="15.95" customHeight="1">
      <c r="A910" s="1" t="s">
        <v>886</v>
      </c>
      <c r="B910" s="2" t="s">
        <v>838</v>
      </c>
      <c r="C910" s="3" t="s">
        <v>837</v>
      </c>
      <c r="D910" s="16">
        <v>4907.75</v>
      </c>
      <c r="G910" s="16">
        <f t="shared" si="403"/>
        <v>4907.75</v>
      </c>
      <c r="H910" s="43" t="s">
        <v>977</v>
      </c>
      <c r="I910" s="111"/>
      <c r="J910" s="16"/>
    </row>
    <row r="911" spans="1:19" ht="15.95" customHeight="1">
      <c r="A911" s="1" t="s">
        <v>886</v>
      </c>
      <c r="B911" s="2" t="s">
        <v>839</v>
      </c>
      <c r="C911" s="3" t="s">
        <v>837</v>
      </c>
      <c r="D911" s="16">
        <v>4898</v>
      </c>
      <c r="G911" s="16">
        <f t="shared" ref="G911" si="404">D911+F911</f>
        <v>4898</v>
      </c>
      <c r="H911" s="43" t="s">
        <v>977</v>
      </c>
      <c r="I911" s="111"/>
      <c r="J911" s="16"/>
    </row>
    <row r="912" spans="1:19" ht="15.95" customHeight="1">
      <c r="A912" s="1" t="s">
        <v>886</v>
      </c>
      <c r="B912" s="2" t="s">
        <v>840</v>
      </c>
      <c r="C912" s="3" t="s">
        <v>837</v>
      </c>
      <c r="D912" s="16">
        <v>4776</v>
      </c>
      <c r="G912" s="16">
        <f t="shared" ref="G912" si="405">D912+F912</f>
        <v>4776</v>
      </c>
      <c r="H912" s="43" t="s">
        <v>977</v>
      </c>
      <c r="I912" s="111"/>
      <c r="J912" s="16"/>
    </row>
    <row r="913" spans="1:10" ht="15.95" customHeight="1">
      <c r="A913" s="1" t="s">
        <v>886</v>
      </c>
      <c r="B913" s="2" t="s">
        <v>841</v>
      </c>
      <c r="C913" s="3" t="s">
        <v>837</v>
      </c>
      <c r="D913" s="16">
        <v>4681</v>
      </c>
      <c r="G913" s="16">
        <f t="shared" ref="G913" si="406">D913+F913</f>
        <v>4681</v>
      </c>
      <c r="H913" s="43" t="s">
        <v>977</v>
      </c>
      <c r="I913" s="111"/>
      <c r="J913" s="16"/>
    </row>
    <row r="914" spans="1:10" ht="15.95" customHeight="1">
      <c r="A914" s="1" t="s">
        <v>886</v>
      </c>
      <c r="B914" s="2" t="s">
        <v>842</v>
      </c>
      <c r="C914" s="3" t="s">
        <v>837</v>
      </c>
      <c r="D914" s="16">
        <v>4103</v>
      </c>
      <c r="G914" s="16">
        <f t="shared" ref="G914" si="407">D914+F914</f>
        <v>4103</v>
      </c>
      <c r="H914" s="43" t="s">
        <v>977</v>
      </c>
      <c r="I914" s="111"/>
      <c r="J914" s="16"/>
    </row>
    <row r="915" spans="1:10" ht="15.95" customHeight="1">
      <c r="A915" s="1" t="s">
        <v>886</v>
      </c>
      <c r="B915" s="2" t="s">
        <v>843</v>
      </c>
      <c r="C915" s="3" t="s">
        <v>837</v>
      </c>
      <c r="D915" s="16">
        <v>4900.5</v>
      </c>
      <c r="G915" s="16">
        <f t="shared" ref="G915" si="408">D915+F915</f>
        <v>4900.5</v>
      </c>
      <c r="H915" s="43" t="s">
        <v>977</v>
      </c>
      <c r="I915" s="111"/>
      <c r="J915" s="16"/>
    </row>
    <row r="916" spans="1:10" ht="15.95" customHeight="1">
      <c r="A916" s="1" t="s">
        <v>886</v>
      </c>
      <c r="B916" s="2" t="s">
        <v>844</v>
      </c>
      <c r="C916" s="3" t="s">
        <v>837</v>
      </c>
      <c r="D916" s="16">
        <v>564</v>
      </c>
      <c r="G916" s="16">
        <f t="shared" ref="G916" si="409">D916+F916</f>
        <v>564</v>
      </c>
      <c r="H916" s="43" t="s">
        <v>977</v>
      </c>
      <c r="I916" s="111"/>
      <c r="J916" s="16"/>
    </row>
    <row r="917" spans="1:10" ht="15.95" customHeight="1">
      <c r="A917" s="1" t="s">
        <v>886</v>
      </c>
      <c r="B917" s="2" t="s">
        <v>845</v>
      </c>
      <c r="C917" s="3" t="s">
        <v>837</v>
      </c>
      <c r="D917" s="16">
        <v>4401</v>
      </c>
      <c r="G917" s="16">
        <f t="shared" ref="G917" si="410">D917+F917</f>
        <v>4401</v>
      </c>
      <c r="H917" s="43" t="s">
        <v>977</v>
      </c>
      <c r="I917" s="121">
        <f>SUM(G910:G917)</f>
        <v>33231.25</v>
      </c>
      <c r="J917" s="16"/>
    </row>
    <row r="918" spans="1:10" ht="15.95" customHeight="1">
      <c r="A918" s="1" t="s">
        <v>887</v>
      </c>
      <c r="B918" s="2" t="s">
        <v>846</v>
      </c>
      <c r="C918" s="3" t="s">
        <v>698</v>
      </c>
      <c r="D918" s="16">
        <v>24000</v>
      </c>
      <c r="F918" s="16">
        <f>D918*22%</f>
        <v>5280</v>
      </c>
      <c r="G918" s="16">
        <f>F918+D918</f>
        <v>29280</v>
      </c>
      <c r="H918" s="43" t="s">
        <v>942</v>
      </c>
      <c r="I918" s="121"/>
      <c r="J918" s="16"/>
    </row>
    <row r="919" spans="1:10" ht="15.95" customHeight="1">
      <c r="A919" s="1" t="s">
        <v>887</v>
      </c>
      <c r="B919" s="2" t="s">
        <v>847</v>
      </c>
      <c r="C919" s="3" t="s">
        <v>698</v>
      </c>
      <c r="D919" s="16">
        <v>24100</v>
      </c>
      <c r="F919" s="16">
        <f t="shared" ref="F919" si="411">D919*22%</f>
        <v>5302</v>
      </c>
      <c r="G919" s="16">
        <f t="shared" ref="G919" si="412">D919+F919</f>
        <v>29402</v>
      </c>
      <c r="H919" s="43" t="s">
        <v>943</v>
      </c>
      <c r="I919" s="121"/>
      <c r="J919" s="16"/>
    </row>
    <row r="920" spans="1:10" ht="15.95" customHeight="1">
      <c r="A920" s="1" t="s">
        <v>887</v>
      </c>
      <c r="B920" s="2" t="s">
        <v>848</v>
      </c>
      <c r="C920" s="3" t="s">
        <v>698</v>
      </c>
      <c r="D920" s="16">
        <v>5245</v>
      </c>
      <c r="F920" s="16">
        <f t="shared" ref="F920" si="413">D920*22%</f>
        <v>1153.9000000000001</v>
      </c>
      <c r="G920" s="16">
        <f t="shared" ref="G920" si="414">D920+F920</f>
        <v>6398.9</v>
      </c>
      <c r="H920" s="43" t="s">
        <v>944</v>
      </c>
      <c r="I920" s="121">
        <f>G920+G919+G918+G904</f>
        <v>66686.42</v>
      </c>
      <c r="J920" s="16"/>
    </row>
    <row r="921" spans="1:10" ht="15.95" customHeight="1">
      <c r="A921" s="1" t="s">
        <v>887</v>
      </c>
      <c r="B921" s="2" t="s">
        <v>849</v>
      </c>
      <c r="C921" s="3" t="s">
        <v>698</v>
      </c>
      <c r="D921" s="16">
        <v>17600</v>
      </c>
      <c r="F921" s="16">
        <f t="shared" ref="F921" si="415">D921*22%</f>
        <v>3872</v>
      </c>
      <c r="G921" s="16">
        <f t="shared" ref="G921" si="416">D921+F921</f>
        <v>21472</v>
      </c>
      <c r="H921" s="43" t="s">
        <v>875</v>
      </c>
      <c r="I921" s="111"/>
      <c r="J921" s="16"/>
    </row>
    <row r="922" spans="1:10" ht="15.95" customHeight="1">
      <c r="A922" s="1" t="s">
        <v>853</v>
      </c>
      <c r="B922" s="2" t="s">
        <v>876</v>
      </c>
      <c r="C922" s="3" t="s">
        <v>877</v>
      </c>
      <c r="D922" s="16">
        <v>18000</v>
      </c>
      <c r="F922" s="16">
        <f t="shared" ref="F922" si="417">D922*22%</f>
        <v>3960</v>
      </c>
      <c r="G922" s="16">
        <f t="shared" ref="G922" si="418">D922+F922</f>
        <v>21960</v>
      </c>
      <c r="H922" s="43" t="s">
        <v>875</v>
      </c>
      <c r="I922" s="111"/>
      <c r="J922" s="16"/>
    </row>
    <row r="923" spans="1:10" ht="15.95" customHeight="1">
      <c r="A923" s="1" t="s">
        <v>853</v>
      </c>
      <c r="B923" s="2" t="s">
        <v>878</v>
      </c>
      <c r="C923" s="3" t="s">
        <v>877</v>
      </c>
      <c r="D923" s="16">
        <v>2444</v>
      </c>
      <c r="F923" s="16">
        <f t="shared" ref="F923" si="419">D923*22%</f>
        <v>537.67999999999995</v>
      </c>
      <c r="G923" s="16">
        <f t="shared" ref="G923" si="420">D923+F923</f>
        <v>2981.68</v>
      </c>
      <c r="H923" s="43" t="s">
        <v>875</v>
      </c>
      <c r="I923" s="111"/>
      <c r="J923" s="16"/>
    </row>
    <row r="924" spans="1:10" ht="15.95" customHeight="1">
      <c r="A924" s="1" t="s">
        <v>853</v>
      </c>
      <c r="B924" s="2" t="s">
        <v>879</v>
      </c>
      <c r="C924" s="3" t="s">
        <v>877</v>
      </c>
      <c r="D924" s="16">
        <v>18213</v>
      </c>
      <c r="F924" s="16">
        <f t="shared" ref="F924" si="421">D924*22%</f>
        <v>4006.86</v>
      </c>
      <c r="G924" s="16">
        <f t="shared" ref="G924" si="422">D924+F924</f>
        <v>22219.86</v>
      </c>
      <c r="H924" s="43" t="s">
        <v>875</v>
      </c>
      <c r="I924" s="111"/>
      <c r="J924" s="16"/>
    </row>
    <row r="925" spans="1:10" ht="15.95" customHeight="1">
      <c r="A925" s="1" t="s">
        <v>853</v>
      </c>
      <c r="B925" s="2" t="s">
        <v>880</v>
      </c>
      <c r="C925" s="3" t="s">
        <v>883</v>
      </c>
      <c r="D925" s="16">
        <v>14963.2</v>
      </c>
      <c r="F925" s="16">
        <f t="shared" ref="F925" si="423">D925*22%</f>
        <v>3291.904</v>
      </c>
      <c r="G925" s="16">
        <f t="shared" ref="G925" si="424">D925+F925</f>
        <v>18255.103999999999</v>
      </c>
      <c r="H925" s="43" t="s">
        <v>875</v>
      </c>
      <c r="I925" s="111"/>
      <c r="J925" s="16"/>
    </row>
    <row r="926" spans="1:10" ht="15.95" customHeight="1">
      <c r="A926" s="1" t="s">
        <v>853</v>
      </c>
      <c r="B926" s="2" t="s">
        <v>881</v>
      </c>
      <c r="C926" s="3" t="s">
        <v>882</v>
      </c>
      <c r="D926" s="16">
        <v>14400</v>
      </c>
      <c r="F926" s="16">
        <f t="shared" ref="F926" si="425">D926*22%</f>
        <v>3168</v>
      </c>
      <c r="G926" s="16">
        <f t="shared" ref="G926" si="426">D926+F926</f>
        <v>17568</v>
      </c>
      <c r="H926" s="43" t="s">
        <v>875</v>
      </c>
      <c r="I926" s="111"/>
      <c r="J926" s="16"/>
    </row>
    <row r="927" spans="1:10" ht="15.95" customHeight="1">
      <c r="A927" s="1" t="s">
        <v>853</v>
      </c>
      <c r="B927" s="2" t="s">
        <v>884</v>
      </c>
      <c r="C927" s="3" t="s">
        <v>882</v>
      </c>
      <c r="D927" s="16">
        <v>885</v>
      </c>
      <c r="F927" s="16">
        <f t="shared" ref="F927" si="427">D927*22%</f>
        <v>194.7</v>
      </c>
      <c r="G927" s="16">
        <f t="shared" ref="G927" si="428">D927+F927</f>
        <v>1079.7</v>
      </c>
      <c r="H927" s="43" t="s">
        <v>875</v>
      </c>
      <c r="I927" s="120">
        <f>SUM(G921:G927)</f>
        <v>105536.344</v>
      </c>
      <c r="J927" s="16"/>
    </row>
    <row r="928" spans="1:10" ht="17.100000000000001" customHeight="1">
      <c r="A928" s="14"/>
      <c r="I928" s="113"/>
    </row>
    <row r="929" spans="1:19" s="13" customFormat="1" ht="12.95" customHeight="1">
      <c r="A929" s="10"/>
      <c r="B929" s="11"/>
      <c r="C929" s="12"/>
      <c r="D929" s="19"/>
      <c r="E929" s="19"/>
      <c r="F929" s="19"/>
      <c r="G929" s="19"/>
      <c r="H929" s="21"/>
      <c r="I929" s="28"/>
      <c r="J929" s="12"/>
    </row>
    <row r="930" spans="1:19" ht="12.95" customHeight="1"/>
    <row r="931" spans="1:19" ht="12.95" customHeight="1">
      <c r="A931" s="14" t="s">
        <v>8</v>
      </c>
      <c r="D931" s="16">
        <f>SUM(D903:D930)</f>
        <v>275559.3</v>
      </c>
      <c r="F931" s="16">
        <f>SUM(F903:F928)</f>
        <v>31056.563999999998</v>
      </c>
      <c r="G931" s="16">
        <f>SUM(G903:G928)</f>
        <v>306615.864</v>
      </c>
      <c r="H931" s="96"/>
      <c r="I931" s="32"/>
      <c r="J931" s="23"/>
    </row>
    <row r="932" spans="1:19" s="13" customFormat="1" ht="12.95" customHeight="1">
      <c r="A932" s="15"/>
      <c r="B932" s="11"/>
      <c r="C932" s="12"/>
      <c r="D932" s="19"/>
      <c r="E932" s="19"/>
      <c r="F932" s="19"/>
      <c r="G932" s="19"/>
      <c r="H932" s="21"/>
      <c r="I932" s="113"/>
    </row>
    <row r="933" spans="1:19" ht="12.95" customHeight="1">
      <c r="A933" s="14"/>
      <c r="I933" s="113"/>
    </row>
    <row r="934" spans="1:19" s="66" customFormat="1" ht="24" customHeight="1">
      <c r="A934" s="62" t="s">
        <v>855</v>
      </c>
      <c r="B934" s="62"/>
      <c r="C934" s="63" t="s">
        <v>854</v>
      </c>
      <c r="D934" s="64">
        <v>15645.34</v>
      </c>
      <c r="E934" s="64"/>
      <c r="F934" s="64"/>
      <c r="G934" s="64"/>
      <c r="H934" s="42"/>
      <c r="I934" s="120"/>
      <c r="J934" s="117"/>
      <c r="K934" s="117"/>
      <c r="L934" s="117"/>
    </row>
    <row r="935" spans="1:19" s="66" customFormat="1" ht="24" customHeight="1">
      <c r="A935" s="62" t="s">
        <v>855</v>
      </c>
      <c r="B935" s="62"/>
      <c r="C935" s="63" t="s">
        <v>856</v>
      </c>
      <c r="D935" s="64">
        <v>28233.87</v>
      </c>
      <c r="E935" s="64"/>
      <c r="F935" s="64"/>
      <c r="G935" s="64"/>
      <c r="H935" s="42"/>
      <c r="I935" s="120"/>
      <c r="J935" s="117"/>
      <c r="K935" s="117"/>
      <c r="L935" s="117"/>
    </row>
    <row r="936" spans="1:19" s="81" customFormat="1" ht="18" customHeight="1">
      <c r="A936" s="77" t="s">
        <v>860</v>
      </c>
      <c r="B936" s="77"/>
      <c r="C936" s="78" t="s">
        <v>859</v>
      </c>
      <c r="D936" s="64">
        <v>32696.92</v>
      </c>
      <c r="E936" s="79"/>
      <c r="F936" s="79"/>
      <c r="G936" s="79"/>
      <c r="H936" s="97"/>
      <c r="I936" s="121"/>
      <c r="J936" s="119"/>
      <c r="K936" s="119"/>
      <c r="L936" s="119"/>
    </row>
    <row r="937" spans="1:19" s="66" customFormat="1" ht="24" customHeight="1">
      <c r="A937" s="62" t="s">
        <v>866</v>
      </c>
      <c r="B937" s="62"/>
      <c r="C937" s="63" t="s">
        <v>867</v>
      </c>
      <c r="D937" s="64">
        <v>19406.3</v>
      </c>
      <c r="E937" s="64"/>
      <c r="F937" s="64"/>
      <c r="G937" s="64"/>
      <c r="H937" s="42"/>
      <c r="I937" s="120"/>
      <c r="J937" s="117"/>
      <c r="K937" s="117"/>
      <c r="L937" s="117"/>
    </row>
    <row r="938" spans="1:19" s="66" customFormat="1" ht="24" customHeight="1">
      <c r="A938" s="62" t="s">
        <v>871</v>
      </c>
      <c r="B938" s="62"/>
      <c r="C938" s="63" t="s">
        <v>907</v>
      </c>
      <c r="D938" s="64">
        <v>1712</v>
      </c>
      <c r="E938" s="64"/>
      <c r="F938" s="64"/>
      <c r="G938" s="64"/>
      <c r="H938" s="42"/>
      <c r="I938" s="120" t="e">
        <f>#REF!+D936+D938</f>
        <v>#REF!</v>
      </c>
      <c r="J938" s="117"/>
      <c r="K938" s="117"/>
      <c r="L938" s="117"/>
    </row>
    <row r="939" spans="1:19" s="66" customFormat="1" ht="24" customHeight="1">
      <c r="A939" s="62" t="s">
        <v>872</v>
      </c>
      <c r="B939" s="62"/>
      <c r="C939" s="63" t="s">
        <v>905</v>
      </c>
      <c r="D939" s="64">
        <v>3467.42</v>
      </c>
      <c r="E939" s="64"/>
      <c r="F939" s="64"/>
      <c r="G939" s="64"/>
      <c r="H939" s="42"/>
      <c r="I939" s="120" t="e">
        <f>#REF!+D937+D939</f>
        <v>#REF!</v>
      </c>
      <c r="J939" s="117"/>
      <c r="K939" s="117"/>
      <c r="L939" s="117"/>
    </row>
    <row r="940" spans="1:19" s="66" customFormat="1" ht="24" customHeight="1">
      <c r="A940" s="62" t="s">
        <v>874</v>
      </c>
      <c r="B940" s="62"/>
      <c r="C940" s="63" t="s">
        <v>906</v>
      </c>
      <c r="D940" s="64">
        <v>105536.34</v>
      </c>
      <c r="E940" s="64"/>
      <c r="F940" s="64"/>
      <c r="G940" s="64"/>
      <c r="H940" s="42"/>
      <c r="I940" s="120" t="e">
        <f>#REF!+D938+D940</f>
        <v>#REF!</v>
      </c>
      <c r="J940" s="117"/>
      <c r="K940" s="117"/>
      <c r="L940" s="117"/>
    </row>
    <row r="941" spans="1:19" ht="60" customHeight="1">
      <c r="A941" s="14"/>
      <c r="I941" s="113"/>
    </row>
    <row r="942" spans="1:19" s="25" customFormat="1" ht="18.95" customHeight="1">
      <c r="A942" s="5" t="s">
        <v>908</v>
      </c>
      <c r="B942" s="5"/>
      <c r="C942" s="5"/>
      <c r="D942" s="16"/>
      <c r="E942" s="16"/>
      <c r="F942" s="16"/>
      <c r="G942" s="16"/>
      <c r="H942" s="24"/>
      <c r="I942" s="27"/>
      <c r="J942" s="3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7.100000000000001" customHeight="1">
      <c r="A943" s="14"/>
      <c r="I943" s="113"/>
    </row>
    <row r="944" spans="1:19" ht="15.95" customHeight="1">
      <c r="A944" s="1" t="s">
        <v>885</v>
      </c>
      <c r="B944" s="2" t="s">
        <v>888</v>
      </c>
      <c r="C944" s="3" t="s">
        <v>698</v>
      </c>
      <c r="D944" s="16">
        <v>24000</v>
      </c>
      <c r="F944" s="16">
        <f t="shared" ref="F944" si="429">D944*22%</f>
        <v>5280</v>
      </c>
      <c r="G944" s="16">
        <f t="shared" ref="G944" si="430">D944+F944</f>
        <v>29280</v>
      </c>
      <c r="H944" s="43" t="s">
        <v>915</v>
      </c>
      <c r="I944" s="111"/>
      <c r="J944" s="16"/>
    </row>
    <row r="945" spans="1:12" ht="15.95" customHeight="1">
      <c r="A945" s="1" t="s">
        <v>885</v>
      </c>
      <c r="B945" s="2" t="s">
        <v>889</v>
      </c>
      <c r="C945" s="3" t="s">
        <v>698</v>
      </c>
      <c r="D945" s="16">
        <v>24100</v>
      </c>
      <c r="F945" s="16">
        <f t="shared" ref="F945" si="431">D945*22%</f>
        <v>5302</v>
      </c>
      <c r="G945" s="16">
        <f t="shared" ref="G945" si="432">D945+F945</f>
        <v>29402</v>
      </c>
      <c r="H945" s="43" t="s">
        <v>915</v>
      </c>
      <c r="I945" s="111"/>
      <c r="J945" s="16"/>
    </row>
    <row r="946" spans="1:12" ht="15.95" customHeight="1">
      <c r="A946" s="1" t="s">
        <v>885</v>
      </c>
      <c r="B946" s="2" t="s">
        <v>890</v>
      </c>
      <c r="C946" s="3" t="s">
        <v>698</v>
      </c>
      <c r="D946" s="16">
        <v>5245</v>
      </c>
      <c r="F946" s="16">
        <f t="shared" ref="F946" si="433">D946*22%</f>
        <v>1153.9000000000001</v>
      </c>
      <c r="G946" s="16">
        <f t="shared" ref="G946" si="434">D946+F946</f>
        <v>6398.9</v>
      </c>
      <c r="H946" s="43" t="s">
        <v>915</v>
      </c>
      <c r="I946" s="111"/>
      <c r="J946" s="16"/>
    </row>
    <row r="947" spans="1:12" ht="15.95" customHeight="1">
      <c r="A947" s="1" t="s">
        <v>885</v>
      </c>
      <c r="B947" s="2" t="s">
        <v>891</v>
      </c>
      <c r="C947" s="3" t="s">
        <v>892</v>
      </c>
      <c r="D947" s="16">
        <v>15000</v>
      </c>
      <c r="F947" s="16">
        <f t="shared" ref="F947" si="435">D947*22%</f>
        <v>3300</v>
      </c>
      <c r="G947" s="16">
        <f t="shared" ref="G947" si="436">D947+F947</f>
        <v>18300</v>
      </c>
      <c r="H947" s="43" t="s">
        <v>915</v>
      </c>
      <c r="I947" s="111"/>
      <c r="J947" s="16"/>
    </row>
    <row r="948" spans="1:12" ht="15.95" customHeight="1">
      <c r="A948" s="1" t="s">
        <v>885</v>
      </c>
      <c r="B948" s="2" t="s">
        <v>894</v>
      </c>
      <c r="C948" s="3" t="s">
        <v>893</v>
      </c>
      <c r="D948" s="16">
        <v>8000</v>
      </c>
      <c r="F948" s="16">
        <f t="shared" ref="F948" si="437">D948*22%</f>
        <v>1760</v>
      </c>
      <c r="G948" s="16">
        <f t="shared" ref="G948" si="438">D948+F948</f>
        <v>9760</v>
      </c>
      <c r="H948" s="43" t="s">
        <v>915</v>
      </c>
      <c r="I948" s="120">
        <f>SUM(G944:G948)</f>
        <v>93140.9</v>
      </c>
      <c r="J948" s="16"/>
    </row>
    <row r="949" spans="1:12" ht="15.95" customHeight="1">
      <c r="A949" s="1" t="s">
        <v>885</v>
      </c>
      <c r="B949" s="2" t="s">
        <v>895</v>
      </c>
      <c r="C949" s="3" t="s">
        <v>896</v>
      </c>
      <c r="D949" s="16">
        <v>2486.3000000000002</v>
      </c>
      <c r="F949" s="16">
        <f t="shared" ref="F949" si="439">D949*22%</f>
        <v>546.98599999999999</v>
      </c>
      <c r="G949" s="16">
        <f t="shared" ref="G949" si="440">D949+F949</f>
        <v>3033.2860000000001</v>
      </c>
      <c r="H949" s="43" t="s">
        <v>915</v>
      </c>
      <c r="I949" s="111"/>
      <c r="J949" s="16"/>
    </row>
    <row r="950" spans="1:12" ht="15.95" customHeight="1">
      <c r="A950" s="1" t="s">
        <v>900</v>
      </c>
      <c r="B950" s="2" t="s">
        <v>898</v>
      </c>
      <c r="C950" s="3" t="s">
        <v>897</v>
      </c>
      <c r="D950" s="16">
        <v>2868</v>
      </c>
      <c r="F950" s="16">
        <f t="shared" ref="F950" si="441">D950*22%</f>
        <v>630.96</v>
      </c>
      <c r="G950" s="16">
        <f t="shared" ref="G950" si="442">D950+F950</f>
        <v>3498.96</v>
      </c>
      <c r="H950" s="43" t="s">
        <v>912</v>
      </c>
      <c r="I950" s="111">
        <f>G950+G952</f>
        <v>4093.71</v>
      </c>
      <c r="J950" s="16"/>
    </row>
    <row r="951" spans="1:12" ht="15.95" customHeight="1">
      <c r="A951" s="1" t="s">
        <v>900</v>
      </c>
      <c r="B951" s="2" t="s">
        <v>899</v>
      </c>
      <c r="C951" s="3" t="s">
        <v>897</v>
      </c>
      <c r="D951" s="16">
        <v>3338</v>
      </c>
      <c r="F951" s="16">
        <f t="shared" ref="F951" si="443">D951*22%</f>
        <v>734.36</v>
      </c>
      <c r="G951" s="16">
        <f t="shared" ref="G951" si="444">D951+F951</f>
        <v>4072.36</v>
      </c>
      <c r="H951" s="43" t="s">
        <v>913</v>
      </c>
      <c r="I951" s="111"/>
      <c r="J951" s="16"/>
    </row>
    <row r="952" spans="1:12" ht="15.95" customHeight="1">
      <c r="A952" s="1" t="s">
        <v>900</v>
      </c>
      <c r="B952" s="2" t="s">
        <v>903</v>
      </c>
      <c r="C952" s="3" t="s">
        <v>897</v>
      </c>
      <c r="D952" s="16">
        <v>487.5</v>
      </c>
      <c r="F952" s="16">
        <f t="shared" ref="F952" si="445">D952*22%</f>
        <v>107.25</v>
      </c>
      <c r="G952" s="16">
        <f t="shared" ref="G952" si="446">D952+F952</f>
        <v>594.75</v>
      </c>
      <c r="H952" s="43" t="s">
        <v>912</v>
      </c>
      <c r="I952" s="111"/>
      <c r="J952" s="16"/>
    </row>
    <row r="953" spans="1:12" s="13" customFormat="1" ht="12.95" customHeight="1">
      <c r="A953" s="10"/>
      <c r="B953" s="11"/>
      <c r="C953" s="12"/>
      <c r="D953" s="19"/>
      <c r="E953" s="19"/>
      <c r="F953" s="19"/>
      <c r="G953" s="19"/>
      <c r="H953" s="21"/>
      <c r="I953" s="28"/>
      <c r="J953" s="12"/>
    </row>
    <row r="954" spans="1:12" ht="12.95" customHeight="1"/>
    <row r="955" spans="1:12" ht="12.95" customHeight="1">
      <c r="A955" s="14" t="s">
        <v>8</v>
      </c>
      <c r="D955" s="16">
        <f>SUM(D920:D954)</f>
        <v>659532.49</v>
      </c>
      <c r="F955" s="16">
        <f>SUM(F920:F952)</f>
        <v>70057.064000000013</v>
      </c>
      <c r="G955" s="16">
        <f ca="1">SUM(G944:G964)</f>
        <v>110675496.88799673</v>
      </c>
      <c r="H955" s="96"/>
      <c r="I955" s="32"/>
      <c r="J955" s="23"/>
    </row>
    <row r="956" spans="1:12" s="13" customFormat="1" ht="12.95" customHeight="1">
      <c r="A956" s="15"/>
      <c r="B956" s="11"/>
      <c r="C956" s="12"/>
      <c r="D956" s="19"/>
      <c r="E956" s="19"/>
      <c r="F956" s="19"/>
      <c r="G956" s="19"/>
      <c r="H956" s="21"/>
      <c r="I956" s="113"/>
    </row>
    <row r="957" spans="1:12" ht="15.95" customHeight="1">
      <c r="A957" s="14"/>
      <c r="I957" s="113"/>
    </row>
    <row r="958" spans="1:12" s="66" customFormat="1" ht="24" customHeight="1">
      <c r="A958" s="62" t="s">
        <v>902</v>
      </c>
      <c r="B958" s="62"/>
      <c r="C958" s="63" t="s">
        <v>909</v>
      </c>
      <c r="D958" s="64">
        <v>3355.5</v>
      </c>
      <c r="E958" s="64" t="s">
        <v>441</v>
      </c>
      <c r="F958" s="64" t="s">
        <v>916</v>
      </c>
      <c r="G958" s="64"/>
      <c r="H958" s="42"/>
      <c r="I958" s="120">
        <f>I950-D958</f>
        <v>738.21</v>
      </c>
      <c r="J958" s="117"/>
      <c r="K958" s="117"/>
      <c r="L958" s="117"/>
    </row>
    <row r="959" spans="1:12" s="66" customFormat="1" ht="24" customHeight="1">
      <c r="A959" s="62" t="s">
        <v>910</v>
      </c>
      <c r="B959" s="62"/>
      <c r="C959" s="63" t="s">
        <v>911</v>
      </c>
      <c r="D959" s="64">
        <v>4072.36</v>
      </c>
      <c r="E959" s="64"/>
      <c r="F959" s="64"/>
      <c r="G959" s="64"/>
      <c r="H959" s="42"/>
      <c r="I959" s="120"/>
      <c r="J959" s="117"/>
      <c r="K959" s="117"/>
      <c r="L959" s="117"/>
    </row>
    <row r="960" spans="1:12" s="66" customFormat="1" ht="24" customHeight="1">
      <c r="A960" s="62" t="s">
        <v>914</v>
      </c>
      <c r="B960" s="62"/>
      <c r="C960" s="63" t="s">
        <v>947</v>
      </c>
      <c r="D960" s="64">
        <v>93140.9</v>
      </c>
      <c r="E960" s="64"/>
      <c r="F960" s="64"/>
      <c r="G960" s="64"/>
      <c r="H960" s="42"/>
      <c r="I960" s="120"/>
      <c r="J960" s="117"/>
      <c r="K960" s="117"/>
      <c r="L960" s="117"/>
    </row>
    <row r="961" spans="1:19" ht="60" customHeight="1">
      <c r="A961" s="14"/>
      <c r="I961" s="113"/>
    </row>
    <row r="962" spans="1:19" s="25" customFormat="1" ht="18.95" customHeight="1">
      <c r="A962" s="5" t="s">
        <v>917</v>
      </c>
      <c r="B962" s="5"/>
      <c r="C962" s="5"/>
      <c r="D962" s="16"/>
      <c r="E962" s="16"/>
      <c r="F962" s="16"/>
      <c r="G962" s="16"/>
      <c r="H962" s="24"/>
      <c r="I962" s="27"/>
      <c r="J962" s="3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8" customHeight="1">
      <c r="A963" s="14"/>
      <c r="I963" s="113"/>
    </row>
    <row r="964" spans="1:19" ht="15.95" customHeight="1">
      <c r="A964" s="1" t="s">
        <v>902</v>
      </c>
      <c r="B964" s="2" t="s">
        <v>904</v>
      </c>
      <c r="C964" s="3" t="s">
        <v>901</v>
      </c>
      <c r="D964" s="16">
        <v>18390</v>
      </c>
      <c r="F964" s="16">
        <f>D964*22%</f>
        <v>4045.8</v>
      </c>
      <c r="G964" s="16">
        <f>D964+F964</f>
        <v>22435.8</v>
      </c>
      <c r="H964" s="43" t="s">
        <v>958</v>
      </c>
      <c r="I964" s="111"/>
      <c r="J964" s="16"/>
    </row>
    <row r="965" spans="1:19" ht="15.95" customHeight="1">
      <c r="H965" s="43"/>
      <c r="I965" s="111"/>
      <c r="J965" s="16"/>
    </row>
    <row r="966" spans="1:19" s="13" customFormat="1" ht="12.95" customHeight="1">
      <c r="A966" s="10"/>
      <c r="B966" s="11"/>
      <c r="C966" s="12"/>
      <c r="D966" s="19"/>
      <c r="E966" s="19"/>
      <c r="F966" s="19"/>
      <c r="G966" s="19"/>
      <c r="H966" s="21"/>
      <c r="I966" s="28"/>
      <c r="J966" s="12"/>
    </row>
    <row r="967" spans="1:19" ht="12.95" customHeight="1"/>
    <row r="968" spans="1:19" ht="12.95" customHeight="1">
      <c r="A968" s="14" t="s">
        <v>8</v>
      </c>
      <c r="D968" s="16">
        <f>SUM(D964:D967)</f>
        <v>18390</v>
      </c>
      <c r="F968" s="16">
        <f>SUM(F964:F967)</f>
        <v>4045.8</v>
      </c>
      <c r="G968" s="16">
        <f>SUM(G964)</f>
        <v>22435.8</v>
      </c>
      <c r="H968" s="96"/>
      <c r="I968" s="32"/>
      <c r="J968" s="23"/>
    </row>
    <row r="969" spans="1:19" s="13" customFormat="1" ht="12.95" customHeight="1">
      <c r="A969" s="15"/>
      <c r="B969" s="11"/>
      <c r="C969" s="12"/>
      <c r="D969" s="19"/>
      <c r="E969" s="19"/>
      <c r="F969" s="19"/>
      <c r="G969" s="19"/>
      <c r="H969" s="21"/>
      <c r="I969" s="113"/>
    </row>
    <row r="970" spans="1:19" ht="15.95" customHeight="1">
      <c r="A970" s="14"/>
      <c r="I970" s="113"/>
    </row>
    <row r="971" spans="1:19" s="66" customFormat="1" ht="24" customHeight="1">
      <c r="A971" s="62" t="s">
        <v>956</v>
      </c>
      <c r="B971" s="62"/>
      <c r="C971" s="63" t="s">
        <v>957</v>
      </c>
      <c r="D971" s="64">
        <v>22435.8</v>
      </c>
      <c r="E971" s="64"/>
      <c r="F971" s="64"/>
      <c r="G971" s="64"/>
      <c r="H971" s="42"/>
      <c r="I971" s="120"/>
      <c r="J971" s="117"/>
      <c r="K971" s="117"/>
      <c r="L971" s="117"/>
    </row>
    <row r="972" spans="1:19" s="66" customFormat="1" ht="24" customHeight="1">
      <c r="A972" s="62" t="s">
        <v>945</v>
      </c>
      <c r="B972" s="62"/>
      <c r="C972" s="57" t="s">
        <v>946</v>
      </c>
      <c r="D972" s="58">
        <v>17000</v>
      </c>
      <c r="E972" s="64"/>
      <c r="F972" s="64"/>
      <c r="G972" s="64"/>
      <c r="H972" s="42"/>
      <c r="I972" s="120"/>
      <c r="J972" s="117"/>
      <c r="K972" s="117"/>
      <c r="L972" s="117"/>
    </row>
    <row r="973" spans="1:19" s="66" customFormat="1" ht="24" customHeight="1">
      <c r="A973" s="62" t="s">
        <v>945</v>
      </c>
      <c r="B973" s="62"/>
      <c r="C973" s="78" t="s">
        <v>948</v>
      </c>
      <c r="D973" s="58">
        <v>3033.29</v>
      </c>
      <c r="E973" s="64"/>
      <c r="F973" s="64"/>
      <c r="G973" s="64"/>
      <c r="H973" s="42"/>
      <c r="I973" s="120"/>
      <c r="J973" s="117"/>
      <c r="K973" s="117"/>
      <c r="L973" s="117"/>
    </row>
    <row r="974" spans="1:19" s="117" customFormat="1" ht="24" customHeight="1">
      <c r="A974" s="136"/>
      <c r="B974" s="136"/>
      <c r="C974" s="137"/>
      <c r="D974" s="138"/>
      <c r="E974" s="139"/>
      <c r="F974" s="139"/>
      <c r="G974" s="139"/>
      <c r="H974" s="42"/>
      <c r="I974" s="120"/>
    </row>
    <row r="975" spans="1:19" s="117" customFormat="1" ht="24" customHeight="1">
      <c r="A975" s="136"/>
      <c r="B975" s="136"/>
      <c r="C975" s="137"/>
      <c r="D975" s="138"/>
      <c r="E975" s="139"/>
      <c r="F975" s="139"/>
      <c r="G975" s="139"/>
      <c r="H975" s="42"/>
      <c r="I975" s="120"/>
    </row>
    <row r="976" spans="1:19" s="117" customFormat="1" ht="24" customHeight="1">
      <c r="A976" s="136"/>
      <c r="B976" s="136"/>
      <c r="C976" s="137"/>
      <c r="D976" s="138"/>
      <c r="E976" s="139"/>
      <c r="F976" s="139"/>
      <c r="G976" s="139"/>
      <c r="H976" s="42"/>
      <c r="I976" s="120"/>
    </row>
    <row r="977" spans="1:19">
      <c r="A977" s="124" t="s">
        <v>141</v>
      </c>
      <c r="B977" s="129" t="s">
        <v>146</v>
      </c>
      <c r="C977" s="130" t="s">
        <v>145</v>
      </c>
      <c r="D977" s="127">
        <v>480</v>
      </c>
      <c r="E977" s="127"/>
      <c r="F977" s="127"/>
      <c r="G977" s="127">
        <f t="shared" ref="G977:G978" si="447">D977</f>
        <v>480</v>
      </c>
      <c r="H977" s="43"/>
    </row>
    <row r="978" spans="1:19">
      <c r="A978" s="124" t="s">
        <v>141</v>
      </c>
      <c r="B978" s="125" t="s">
        <v>147</v>
      </c>
      <c r="C978" s="126" t="s">
        <v>145</v>
      </c>
      <c r="D978" s="127">
        <v>277.88</v>
      </c>
      <c r="E978" s="127"/>
      <c r="F978" s="127"/>
      <c r="G978" s="127">
        <f t="shared" si="447"/>
        <v>277.88</v>
      </c>
      <c r="H978" s="43"/>
    </row>
    <row r="979" spans="1:19">
      <c r="A979" s="128" t="s">
        <v>178</v>
      </c>
      <c r="B979" s="129" t="s">
        <v>179</v>
      </c>
      <c r="C979" s="130" t="s">
        <v>145</v>
      </c>
      <c r="D979" s="127">
        <v>4846.97</v>
      </c>
      <c r="E979" s="127"/>
      <c r="F979" s="127"/>
      <c r="G979" s="127">
        <f t="shared" ref="G979" si="448">D979</f>
        <v>4846.97</v>
      </c>
      <c r="H979" s="43"/>
    </row>
    <row r="980" spans="1:19" ht="15.95" customHeight="1">
      <c r="A980" s="128" t="s">
        <v>274</v>
      </c>
      <c r="B980" s="129" t="s">
        <v>288</v>
      </c>
      <c r="C980" s="130" t="s">
        <v>112</v>
      </c>
      <c r="D980" s="127">
        <v>1722.21</v>
      </c>
      <c r="E980" s="127"/>
      <c r="F980" s="127"/>
      <c r="G980" s="127">
        <f t="shared" ref="G980:G981" si="449">D980+F980</f>
        <v>1722.21</v>
      </c>
      <c r="H980" s="43"/>
      <c r="I980" s="111"/>
      <c r="J980" s="32"/>
    </row>
    <row r="981" spans="1:19" ht="15.95" customHeight="1">
      <c r="A981" s="128" t="s">
        <v>274</v>
      </c>
      <c r="B981" s="129" t="s">
        <v>289</v>
      </c>
      <c r="C981" s="130" t="s">
        <v>112</v>
      </c>
      <c r="D981" s="127">
        <v>371.25</v>
      </c>
      <c r="E981" s="127"/>
      <c r="F981" s="127"/>
      <c r="G981" s="127">
        <f t="shared" si="449"/>
        <v>371.25</v>
      </c>
      <c r="H981" s="43"/>
      <c r="I981" s="111"/>
      <c r="J981" s="32"/>
    </row>
    <row r="982" spans="1:19" ht="15.95" customHeight="1">
      <c r="A982" s="128" t="s">
        <v>346</v>
      </c>
      <c r="B982" s="129" t="s">
        <v>348</v>
      </c>
      <c r="C982" s="130" t="s">
        <v>347</v>
      </c>
      <c r="D982" s="127">
        <v>310.8</v>
      </c>
      <c r="E982" s="127"/>
      <c r="F982" s="127"/>
      <c r="G982" s="127">
        <f t="shared" ref="G982:G984" si="450">D982+F982</f>
        <v>310.8</v>
      </c>
      <c r="H982" s="43"/>
      <c r="I982" s="111"/>
      <c r="J982" s="32"/>
    </row>
    <row r="983" spans="1:19" ht="15.95" customHeight="1">
      <c r="A983" s="128" t="s">
        <v>346</v>
      </c>
      <c r="B983" s="129" t="s">
        <v>349</v>
      </c>
      <c r="C983" s="130" t="s">
        <v>347</v>
      </c>
      <c r="D983" s="127">
        <v>222</v>
      </c>
      <c r="E983" s="127"/>
      <c r="F983" s="127"/>
      <c r="G983" s="127">
        <f t="shared" si="450"/>
        <v>222</v>
      </c>
      <c r="H983" s="43"/>
      <c r="I983" s="111"/>
      <c r="J983" s="32"/>
    </row>
    <row r="984" spans="1:19" ht="15.95" customHeight="1">
      <c r="A984" s="128" t="s">
        <v>346</v>
      </c>
      <c r="B984" s="129" t="s">
        <v>350</v>
      </c>
      <c r="C984" s="130" t="s">
        <v>347</v>
      </c>
      <c r="D984" s="127">
        <v>418</v>
      </c>
      <c r="E984" s="127"/>
      <c r="F984" s="127"/>
      <c r="G984" s="127">
        <f t="shared" si="450"/>
        <v>418</v>
      </c>
      <c r="H984" s="43"/>
      <c r="I984" s="111"/>
      <c r="J984" s="32"/>
    </row>
    <row r="985" spans="1:19" ht="15.95" customHeight="1">
      <c r="A985" s="128" t="s">
        <v>365</v>
      </c>
      <c r="B985" s="129" t="s">
        <v>372</v>
      </c>
      <c r="C985" s="130" t="s">
        <v>112</v>
      </c>
      <c r="D985" s="127">
        <v>278.67</v>
      </c>
      <c r="E985" s="127"/>
      <c r="F985" s="127"/>
      <c r="G985" s="127">
        <f t="shared" ref="G985" si="451">D985+F985</f>
        <v>278.67</v>
      </c>
      <c r="H985" s="43"/>
      <c r="I985" s="111"/>
      <c r="J985" s="32"/>
    </row>
    <row r="986" spans="1:19" ht="15.95" customHeight="1">
      <c r="A986" s="128" t="s">
        <v>401</v>
      </c>
      <c r="B986" s="129" t="s">
        <v>406</v>
      </c>
      <c r="C986" s="130" t="s">
        <v>112</v>
      </c>
      <c r="D986" s="127">
        <v>4064.02</v>
      </c>
      <c r="E986" s="127"/>
      <c r="F986" s="127"/>
      <c r="G986" s="127">
        <f>D986+F986</f>
        <v>4064.02</v>
      </c>
      <c r="H986" s="43"/>
      <c r="I986" s="111"/>
      <c r="J986" s="32"/>
    </row>
    <row r="987" spans="1:19" ht="15.95" customHeight="1">
      <c r="A987" s="128" t="s">
        <v>437</v>
      </c>
      <c r="B987" s="129" t="s">
        <v>447</v>
      </c>
      <c r="C987" s="131" t="s">
        <v>448</v>
      </c>
      <c r="D987" s="127">
        <v>85.33</v>
      </c>
      <c r="E987" s="127"/>
      <c r="F987" s="127"/>
      <c r="G987" s="127">
        <f t="shared" ref="G987:G988" si="452">D987+F987</f>
        <v>85.33</v>
      </c>
      <c r="H987" s="43"/>
      <c r="I987" s="111"/>
      <c r="J987" s="32"/>
    </row>
    <row r="988" spans="1:19" ht="15.95" customHeight="1">
      <c r="A988" s="128" t="s">
        <v>437</v>
      </c>
      <c r="B988" s="129" t="s">
        <v>449</v>
      </c>
      <c r="C988" s="131" t="s">
        <v>448</v>
      </c>
      <c r="D988" s="127">
        <v>1464.5</v>
      </c>
      <c r="E988" s="127"/>
      <c r="F988" s="127"/>
      <c r="G988" s="127">
        <f t="shared" si="452"/>
        <v>1464.5</v>
      </c>
      <c r="H988" s="43"/>
      <c r="I988" s="111"/>
      <c r="J988" s="32"/>
    </row>
    <row r="989" spans="1:19" ht="15.95" customHeight="1">
      <c r="A989" s="132"/>
      <c r="B989" s="129"/>
      <c r="C989" s="130"/>
      <c r="D989" s="127"/>
      <c r="E989" s="127"/>
      <c r="F989" s="127"/>
      <c r="G989" s="133">
        <f>SUM(G977:G988)</f>
        <v>14541.630000000001</v>
      </c>
      <c r="I989" s="113"/>
    </row>
    <row r="990" spans="1:19" ht="15.95" customHeight="1">
      <c r="H990" s="43"/>
      <c r="I990" s="111"/>
      <c r="J990" s="16"/>
    </row>
    <row r="991" spans="1:19" s="25" customFormat="1" ht="18.95" customHeight="1">
      <c r="A991" s="5" t="s">
        <v>918</v>
      </c>
      <c r="B991" s="5"/>
      <c r="C991" s="5"/>
      <c r="D991" s="16"/>
      <c r="E991" s="16"/>
      <c r="F991" s="16"/>
      <c r="G991" s="16"/>
      <c r="H991" s="24"/>
      <c r="I991" s="27"/>
      <c r="J991" s="3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8" customHeight="1">
      <c r="A992" s="14"/>
      <c r="I992" s="113"/>
    </row>
    <row r="993" spans="1:12" ht="15.95" customHeight="1">
      <c r="A993" s="1" t="s">
        <v>929</v>
      </c>
      <c r="B993" s="2" t="s">
        <v>919</v>
      </c>
      <c r="C993" s="3" t="s">
        <v>920</v>
      </c>
      <c r="D993" s="16">
        <v>14941.8</v>
      </c>
      <c r="F993" s="16">
        <f>D993*22%</f>
        <v>3287.1959999999999</v>
      </c>
      <c r="G993" s="16">
        <f>D993+F993</f>
        <v>18228.995999999999</v>
      </c>
      <c r="H993" s="43" t="s">
        <v>954</v>
      </c>
      <c r="I993" s="111"/>
      <c r="J993" s="16"/>
    </row>
    <row r="994" spans="1:12" ht="15.95" customHeight="1">
      <c r="A994" s="1" t="s">
        <v>929</v>
      </c>
      <c r="B994" s="2" t="s">
        <v>921</v>
      </c>
      <c r="C994" s="3" t="s">
        <v>922</v>
      </c>
      <c r="D994" s="16">
        <v>8900.5</v>
      </c>
      <c r="F994" s="16">
        <f>D994*22%</f>
        <v>1958.11</v>
      </c>
      <c r="G994" s="16">
        <f>D994+F994</f>
        <v>10858.61</v>
      </c>
      <c r="H994" s="43" t="s">
        <v>954</v>
      </c>
      <c r="I994" s="111"/>
      <c r="J994" s="16"/>
    </row>
    <row r="995" spans="1:12" ht="15.95" customHeight="1">
      <c r="A995" s="1" t="s">
        <v>929</v>
      </c>
      <c r="B995" s="2" t="s">
        <v>923</v>
      </c>
      <c r="C995" s="3" t="s">
        <v>924</v>
      </c>
      <c r="D995" s="16">
        <v>3290</v>
      </c>
      <c r="F995" s="16">
        <f>D995*22%</f>
        <v>723.8</v>
      </c>
      <c r="G995" s="16">
        <f>D995+F995</f>
        <v>4013.8</v>
      </c>
      <c r="H995" s="43" t="s">
        <v>954</v>
      </c>
      <c r="I995" s="111"/>
      <c r="J995" s="16"/>
    </row>
    <row r="996" spans="1:12" ht="15.95" customHeight="1">
      <c r="A996" s="1" t="s">
        <v>929</v>
      </c>
      <c r="B996" s="2" t="s">
        <v>925</v>
      </c>
      <c r="C996" s="3" t="s">
        <v>926</v>
      </c>
      <c r="D996" s="16">
        <v>3740</v>
      </c>
      <c r="F996" s="16">
        <f>D996*22%</f>
        <v>822.8</v>
      </c>
      <c r="G996" s="16">
        <f>D996+F996</f>
        <v>4562.8</v>
      </c>
      <c r="H996" s="43" t="s">
        <v>954</v>
      </c>
      <c r="I996" s="111"/>
      <c r="J996" s="16"/>
    </row>
    <row r="997" spans="1:12" ht="15.95" customHeight="1">
      <c r="A997" s="1" t="s">
        <v>929</v>
      </c>
      <c r="B997" s="2" t="s">
        <v>927</v>
      </c>
      <c r="C997" s="3" t="s">
        <v>869</v>
      </c>
      <c r="D997" s="16">
        <v>528</v>
      </c>
      <c r="G997" s="16">
        <f>D997</f>
        <v>528</v>
      </c>
      <c r="H997" s="43" t="s">
        <v>998</v>
      </c>
      <c r="I997" s="111"/>
      <c r="J997" s="16"/>
    </row>
    <row r="998" spans="1:12" ht="15.95" customHeight="1">
      <c r="A998" s="1" t="s">
        <v>929</v>
      </c>
      <c r="B998" s="2" t="s">
        <v>928</v>
      </c>
      <c r="C998" s="3" t="s">
        <v>694</v>
      </c>
      <c r="D998" s="16">
        <v>1400</v>
      </c>
      <c r="F998" s="16">
        <f>D998*22%</f>
        <v>308</v>
      </c>
      <c r="G998" s="16">
        <f>D998+F998</f>
        <v>1708</v>
      </c>
      <c r="H998" s="43" t="s">
        <v>954</v>
      </c>
      <c r="I998" s="135"/>
      <c r="J998" s="16"/>
    </row>
    <row r="999" spans="1:12" ht="15.95" customHeight="1">
      <c r="A999" s="1" t="s">
        <v>931</v>
      </c>
      <c r="B999" s="2" t="s">
        <v>930</v>
      </c>
      <c r="C999" s="3" t="s">
        <v>932</v>
      </c>
      <c r="D999" s="16">
        <v>10000</v>
      </c>
      <c r="F999" s="16">
        <f>D999*22%</f>
        <v>2200</v>
      </c>
      <c r="G999" s="16">
        <f>D999+F999</f>
        <v>12200</v>
      </c>
      <c r="H999" s="43" t="s">
        <v>954</v>
      </c>
      <c r="I999" s="111"/>
      <c r="J999" s="16"/>
    </row>
    <row r="1000" spans="1:12" ht="15.95" customHeight="1">
      <c r="H1000" s="43"/>
      <c r="I1000" s="111"/>
      <c r="J1000" s="16"/>
    </row>
    <row r="1001" spans="1:12" s="13" customFormat="1" ht="12.95" customHeight="1">
      <c r="A1001" s="10"/>
      <c r="B1001" s="11"/>
      <c r="C1001" s="12"/>
      <c r="D1001" s="19"/>
      <c r="E1001" s="19"/>
      <c r="F1001" s="19"/>
      <c r="G1001" s="19"/>
      <c r="H1001" s="21"/>
      <c r="I1001" s="28"/>
      <c r="J1001" s="12"/>
    </row>
    <row r="1002" spans="1:12" ht="12.95" customHeight="1"/>
    <row r="1003" spans="1:12" ht="12.95" customHeight="1">
      <c r="A1003" s="14" t="s">
        <v>8</v>
      </c>
      <c r="D1003" s="16">
        <f>SUM(D993:D1002)</f>
        <v>42800.3</v>
      </c>
      <c r="F1003" s="16">
        <f>SUM(F993:F1002)</f>
        <v>9299.905999999999</v>
      </c>
      <c r="G1003" s="16">
        <f>SUM(G993:G1000)</f>
        <v>52100.206000000006</v>
      </c>
      <c r="H1003" s="96"/>
      <c r="I1003" s="32"/>
      <c r="J1003" s="23"/>
    </row>
    <row r="1004" spans="1:12" s="13" customFormat="1" ht="12.95" customHeight="1">
      <c r="A1004" s="15"/>
      <c r="B1004" s="11"/>
      <c r="C1004" s="12"/>
      <c r="D1004" s="19"/>
      <c r="E1004" s="19"/>
      <c r="F1004" s="19"/>
      <c r="G1004" s="19"/>
      <c r="H1004" s="21"/>
      <c r="I1004" s="113"/>
    </row>
    <row r="1005" spans="1:12" ht="15.95" customHeight="1">
      <c r="A1005" s="14"/>
      <c r="I1005" s="113"/>
    </row>
    <row r="1006" spans="1:12" s="66" customFormat="1" ht="24" customHeight="1">
      <c r="A1006" s="62" t="s">
        <v>952</v>
      </c>
      <c r="B1006" s="62"/>
      <c r="C1006" s="78" t="s">
        <v>953</v>
      </c>
      <c r="D1006" s="79">
        <v>12200</v>
      </c>
      <c r="E1006" s="64"/>
      <c r="F1006" s="64"/>
      <c r="G1006" s="64"/>
      <c r="H1006" s="42"/>
      <c r="I1006" s="120"/>
      <c r="J1006" s="117"/>
      <c r="K1006" s="117"/>
      <c r="L1006" s="117"/>
    </row>
    <row r="1007" spans="1:12" s="66" customFormat="1" ht="24" customHeight="1">
      <c r="A1007" s="62" t="s">
        <v>952</v>
      </c>
      <c r="B1007" s="62"/>
      <c r="C1007" s="78" t="s">
        <v>955</v>
      </c>
      <c r="D1007" s="79">
        <v>39372.21</v>
      </c>
      <c r="E1007" s="64"/>
      <c r="F1007" s="64">
        <f>G993+G994+G995+G996+G998</f>
        <v>39372.206000000006</v>
      </c>
      <c r="G1007" s="64"/>
      <c r="H1007" s="42"/>
      <c r="I1007" s="120"/>
      <c r="J1007" s="117"/>
      <c r="K1007" s="117"/>
      <c r="L1007" s="117"/>
    </row>
    <row r="1008" spans="1:12" ht="15.95" customHeight="1">
      <c r="H1008" s="43"/>
      <c r="I1008" s="111"/>
      <c r="J1008" s="16"/>
    </row>
    <row r="1009" spans="1:19" ht="15.95" customHeight="1">
      <c r="H1009" s="43"/>
      <c r="I1009" s="111"/>
      <c r="J1009" s="16"/>
    </row>
    <row r="1010" spans="1:19" s="25" customFormat="1" ht="18.95" customHeight="1">
      <c r="A1010" s="5" t="s">
        <v>933</v>
      </c>
      <c r="B1010" s="5"/>
      <c r="C1010" s="5"/>
      <c r="D1010" s="16"/>
      <c r="E1010" s="16"/>
      <c r="F1010" s="16"/>
      <c r="G1010" s="16"/>
      <c r="H1010" s="24"/>
      <c r="I1010" s="27"/>
      <c r="J1010" s="3"/>
      <c r="K1010" s="4"/>
      <c r="L1010" s="4"/>
      <c r="M1010" s="4"/>
      <c r="N1010" s="4"/>
      <c r="O1010" s="4"/>
      <c r="P1010" s="4"/>
      <c r="Q1010" s="4"/>
      <c r="R1010" s="4"/>
      <c r="S1010" s="4"/>
    </row>
    <row r="1011" spans="1:19" ht="18" customHeight="1">
      <c r="A1011" s="14"/>
      <c r="I1011" s="113"/>
    </row>
    <row r="1012" spans="1:19" ht="15.95" customHeight="1">
      <c r="A1012" s="1" t="s">
        <v>935</v>
      </c>
      <c r="B1012" s="2" t="s">
        <v>936</v>
      </c>
      <c r="C1012" s="3" t="s">
        <v>934</v>
      </c>
      <c r="D1012" s="16">
        <v>17500</v>
      </c>
      <c r="F1012" s="16">
        <f>D1012*22%</f>
        <v>3850</v>
      </c>
      <c r="G1012" s="16">
        <f>D1012+F1012</f>
        <v>21350</v>
      </c>
      <c r="H1012" s="43" t="s">
        <v>970</v>
      </c>
      <c r="I1012" s="111"/>
      <c r="J1012" s="16"/>
    </row>
    <row r="1013" spans="1:19" ht="15.95" customHeight="1">
      <c r="A1013" s="1" t="s">
        <v>935</v>
      </c>
      <c r="B1013" s="2" t="s">
        <v>937</v>
      </c>
      <c r="C1013" s="3" t="s">
        <v>938</v>
      </c>
      <c r="D1013" s="16">
        <v>52500</v>
      </c>
      <c r="G1013" s="16">
        <f>D1013</f>
        <v>52500</v>
      </c>
      <c r="H1013" s="43" t="s">
        <v>977</v>
      </c>
      <c r="I1013" s="111"/>
      <c r="J1013" s="16"/>
    </row>
    <row r="1014" spans="1:19" ht="15.95" customHeight="1">
      <c r="A1014" s="1" t="s">
        <v>935</v>
      </c>
      <c r="B1014" s="2" t="s">
        <v>939</v>
      </c>
      <c r="C1014" s="3" t="s">
        <v>869</v>
      </c>
      <c r="D1014" s="16">
        <v>324</v>
      </c>
      <c r="G1014" s="16">
        <f>D1014</f>
        <v>324</v>
      </c>
      <c r="H1014" s="43" t="s">
        <v>998</v>
      </c>
      <c r="I1014" s="111"/>
      <c r="J1014" s="16"/>
    </row>
    <row r="1015" spans="1:19" ht="15.95" customHeight="1">
      <c r="A1015" s="1" t="s">
        <v>941</v>
      </c>
      <c r="B1015" s="2" t="s">
        <v>940</v>
      </c>
      <c r="C1015" s="3" t="s">
        <v>971</v>
      </c>
      <c r="D1015" s="16">
        <v>10000</v>
      </c>
      <c r="F1015" s="16">
        <f>D1015*22%</f>
        <v>2200</v>
      </c>
      <c r="G1015" s="16">
        <f>D1015+F1015</f>
        <v>12200</v>
      </c>
      <c r="H1015" s="43" t="s">
        <v>970</v>
      </c>
      <c r="I1015" s="111">
        <f>G1015+G1012</f>
        <v>33550</v>
      </c>
      <c r="J1015" s="16"/>
    </row>
    <row r="1016" spans="1:19" ht="16.5" customHeight="1">
      <c r="A1016" s="1" t="s">
        <v>941</v>
      </c>
      <c r="B1016" s="2" t="s">
        <v>950</v>
      </c>
      <c r="C1016" s="134" t="s">
        <v>721</v>
      </c>
      <c r="D1016" s="16">
        <v>15089.1</v>
      </c>
      <c r="G1016" s="16">
        <f>D1016</f>
        <v>15089.1</v>
      </c>
      <c r="H1016" s="43" t="s">
        <v>951</v>
      </c>
    </row>
    <row r="1017" spans="1:19" ht="16.5" customHeight="1">
      <c r="A1017" s="1" t="s">
        <v>941</v>
      </c>
      <c r="B1017" s="2" t="s">
        <v>960</v>
      </c>
      <c r="C1017" s="134" t="s">
        <v>932</v>
      </c>
      <c r="D1017" s="16">
        <v>9000</v>
      </c>
      <c r="F1017" s="16">
        <f>D1017*22%</f>
        <v>1980</v>
      </c>
      <c r="G1017" s="16">
        <f>D1017+F1017</f>
        <v>10980</v>
      </c>
      <c r="H1017" s="43" t="s">
        <v>970</v>
      </c>
    </row>
    <row r="1018" spans="1:19" s="13" customFormat="1" ht="12.95" customHeight="1">
      <c r="A1018" s="10"/>
      <c r="B1018" s="11"/>
      <c r="C1018" s="12"/>
      <c r="D1018" s="19"/>
      <c r="E1018" s="19"/>
      <c r="F1018" s="19"/>
      <c r="G1018" s="19"/>
      <c r="H1018" s="21"/>
      <c r="I1018" s="28"/>
      <c r="J1018" s="12"/>
    </row>
    <row r="1019" spans="1:19" ht="12.95" customHeight="1"/>
    <row r="1020" spans="1:19" ht="12.95" customHeight="1">
      <c r="A1020" s="14" t="s">
        <v>8</v>
      </c>
      <c r="D1020" s="16">
        <f>SUM(D1012:D1019)</f>
        <v>104413.1</v>
      </c>
      <c r="F1020" s="16">
        <f>SUM(F1008:F1019)</f>
        <v>8030</v>
      </c>
      <c r="G1020" s="16">
        <f>SUM(G1008:G1016)</f>
        <v>101463.1</v>
      </c>
      <c r="H1020" s="96"/>
      <c r="I1020" s="32">
        <f>G1012+G1015</f>
        <v>33550</v>
      </c>
      <c r="J1020" s="23"/>
    </row>
    <row r="1021" spans="1:19" s="13" customFormat="1" ht="12.95" customHeight="1">
      <c r="A1021" s="15"/>
      <c r="B1021" s="11"/>
      <c r="C1021" s="12"/>
      <c r="D1021" s="19"/>
      <c r="E1021" s="19"/>
      <c r="F1021" s="19"/>
      <c r="G1021" s="19"/>
      <c r="H1021" s="21"/>
      <c r="I1021" s="113"/>
    </row>
    <row r="1022" spans="1:19" ht="15.95" customHeight="1">
      <c r="A1022" s="14"/>
      <c r="I1022" s="113"/>
    </row>
    <row r="1023" spans="1:19" s="66" customFormat="1" ht="24" customHeight="1">
      <c r="A1023" s="62" t="s">
        <v>949</v>
      </c>
      <c r="B1023" s="62"/>
      <c r="C1023" s="78" t="s">
        <v>975</v>
      </c>
      <c r="D1023" s="58">
        <v>15089.1</v>
      </c>
      <c r="E1023" s="64"/>
      <c r="F1023" s="64"/>
      <c r="G1023" s="64"/>
      <c r="H1023" s="42"/>
      <c r="I1023" s="120"/>
      <c r="J1023" s="117"/>
      <c r="K1023" s="117"/>
      <c r="L1023" s="117"/>
    </row>
    <row r="1024" spans="1:19" s="66" customFormat="1" ht="24" customHeight="1">
      <c r="A1024" s="62" t="s">
        <v>959</v>
      </c>
      <c r="B1024" s="62"/>
      <c r="C1024" s="78" t="s">
        <v>974</v>
      </c>
      <c r="D1024" s="58">
        <v>10980</v>
      </c>
      <c r="E1024" s="64"/>
      <c r="F1024" s="64"/>
      <c r="G1024" s="64"/>
      <c r="H1024" s="42"/>
      <c r="I1024" s="120"/>
      <c r="J1024" s="117"/>
      <c r="K1024" s="117"/>
      <c r="L1024" s="117"/>
    </row>
    <row r="1025" spans="1:19" s="66" customFormat="1" ht="24" customHeight="1">
      <c r="A1025" s="62" t="s">
        <v>959</v>
      </c>
      <c r="B1025" s="62"/>
      <c r="C1025" s="78" t="s">
        <v>972</v>
      </c>
      <c r="D1025" s="58">
        <v>33550</v>
      </c>
      <c r="E1025" s="64"/>
      <c r="F1025" s="64">
        <f>G1015+G1012</f>
        <v>33550</v>
      </c>
      <c r="G1025" s="64"/>
      <c r="H1025" s="42"/>
      <c r="I1025" s="120"/>
      <c r="J1025" s="117"/>
      <c r="K1025" s="117"/>
      <c r="L1025" s="117"/>
    </row>
    <row r="1026" spans="1:19" s="66" customFormat="1" ht="24" customHeight="1">
      <c r="A1026" s="62" t="s">
        <v>973</v>
      </c>
      <c r="B1026" s="62"/>
      <c r="C1026" s="78" t="s">
        <v>976</v>
      </c>
      <c r="D1026" s="58">
        <v>10839.9</v>
      </c>
      <c r="E1026" s="64"/>
      <c r="F1026" s="64"/>
      <c r="G1026" s="64"/>
      <c r="H1026" s="42"/>
      <c r="I1026" s="120"/>
      <c r="J1026" s="117"/>
      <c r="K1026" s="117"/>
      <c r="L1026" s="117"/>
    </row>
    <row r="1027" spans="1:19" s="66" customFormat="1" ht="24" customHeight="1">
      <c r="A1027" s="62" t="s">
        <v>973</v>
      </c>
      <c r="B1027" s="62"/>
      <c r="C1027" s="78" t="s">
        <v>992</v>
      </c>
      <c r="D1027" s="58">
        <v>85731.25</v>
      </c>
      <c r="E1027" s="64"/>
      <c r="F1027" s="64">
        <f>G1013+G910+G911+G912+G913+G914+G915+G916+G917</f>
        <v>85731.25</v>
      </c>
      <c r="G1027" s="64"/>
      <c r="H1027" s="42"/>
      <c r="I1027" s="120"/>
      <c r="J1027" s="117"/>
      <c r="K1027" s="117"/>
      <c r="L1027" s="117"/>
    </row>
    <row r="1032" spans="1:19" s="25" customFormat="1" ht="18.95" customHeight="1">
      <c r="A1032" s="5" t="s">
        <v>961</v>
      </c>
      <c r="B1032" s="5"/>
      <c r="C1032" s="5"/>
      <c r="D1032" s="16"/>
      <c r="E1032" s="16"/>
      <c r="F1032" s="16"/>
      <c r="G1032" s="16"/>
      <c r="H1032" s="24"/>
      <c r="I1032" s="27"/>
      <c r="J1032" s="3"/>
      <c r="K1032" s="4"/>
      <c r="L1032" s="4"/>
      <c r="M1032" s="4"/>
      <c r="N1032" s="4"/>
      <c r="O1032" s="4"/>
      <c r="P1032" s="4"/>
      <c r="Q1032" s="4"/>
      <c r="R1032" s="4"/>
      <c r="S1032" s="4"/>
    </row>
    <row r="1034" spans="1:19" ht="15.95" customHeight="1">
      <c r="A1034" s="1" t="s">
        <v>963</v>
      </c>
      <c r="B1034" s="2" t="s">
        <v>964</v>
      </c>
      <c r="C1034" s="3" t="s">
        <v>962</v>
      </c>
      <c r="D1034" s="16">
        <v>15011.5</v>
      </c>
      <c r="G1034" s="16">
        <f t="shared" ref="G1034:G1049" si="453">D1034+F1034</f>
        <v>15011.5</v>
      </c>
      <c r="H1034" s="43" t="s">
        <v>999</v>
      </c>
      <c r="I1034" s="111"/>
      <c r="J1034" s="16"/>
    </row>
    <row r="1035" spans="1:19" ht="15.95" customHeight="1">
      <c r="A1035" s="1" t="s">
        <v>963</v>
      </c>
      <c r="B1035" s="2" t="s">
        <v>965</v>
      </c>
      <c r="C1035" s="3" t="s">
        <v>962</v>
      </c>
      <c r="D1035" s="16">
        <v>2256</v>
      </c>
      <c r="G1035" s="16">
        <f t="shared" si="453"/>
        <v>2256</v>
      </c>
      <c r="H1035" s="43" t="s">
        <v>997</v>
      </c>
      <c r="I1035" s="111"/>
      <c r="J1035" s="16"/>
    </row>
    <row r="1036" spans="1:19" ht="15.95" customHeight="1">
      <c r="A1036" s="1" t="s">
        <v>963</v>
      </c>
      <c r="B1036" s="2" t="s">
        <v>966</v>
      </c>
      <c r="C1036" s="3" t="s">
        <v>962</v>
      </c>
      <c r="D1036" s="16">
        <v>7000</v>
      </c>
      <c r="G1036" s="16">
        <f t="shared" si="453"/>
        <v>7000</v>
      </c>
      <c r="H1036" s="43" t="s">
        <v>999</v>
      </c>
      <c r="I1036" s="111">
        <f>G1034+G1036</f>
        <v>22011.5</v>
      </c>
      <c r="J1036" s="16"/>
    </row>
    <row r="1037" spans="1:19" ht="15.95" customHeight="1">
      <c r="A1037" s="1" t="s">
        <v>963</v>
      </c>
      <c r="B1037" s="2" t="s">
        <v>968</v>
      </c>
      <c r="C1037" s="3" t="s">
        <v>967</v>
      </c>
      <c r="D1037" s="16">
        <v>10839.9</v>
      </c>
      <c r="G1037" s="16">
        <f t="shared" si="453"/>
        <v>10839.9</v>
      </c>
      <c r="H1037" s="43" t="s">
        <v>977</v>
      </c>
      <c r="I1037" s="111"/>
      <c r="J1037" s="16"/>
    </row>
    <row r="1038" spans="1:19" ht="16.5" customHeight="1">
      <c r="A1038" s="1" t="s">
        <v>969</v>
      </c>
      <c r="B1038" s="2" t="s">
        <v>978</v>
      </c>
      <c r="C1038" s="134" t="s">
        <v>706</v>
      </c>
      <c r="D1038" s="16">
        <v>1293.2</v>
      </c>
      <c r="F1038" s="16">
        <f>D1038*22%</f>
        <v>284.50400000000002</v>
      </c>
      <c r="G1038" s="16">
        <f t="shared" si="453"/>
        <v>1577.7040000000002</v>
      </c>
      <c r="H1038" s="43" t="s">
        <v>1155</v>
      </c>
    </row>
    <row r="1039" spans="1:19" ht="15.95" customHeight="1">
      <c r="A1039" s="1" t="s">
        <v>981</v>
      </c>
      <c r="B1039" s="2" t="s">
        <v>979</v>
      </c>
      <c r="C1039" s="3" t="s">
        <v>980</v>
      </c>
      <c r="D1039" s="16">
        <v>376</v>
      </c>
      <c r="G1039" s="16">
        <f t="shared" si="453"/>
        <v>376</v>
      </c>
      <c r="H1039" s="43" t="s">
        <v>1021</v>
      </c>
      <c r="I1039" s="111"/>
      <c r="J1039" s="16"/>
    </row>
    <row r="1040" spans="1:19" ht="15.95" customHeight="1">
      <c r="A1040" s="1" t="s">
        <v>981</v>
      </c>
      <c r="B1040" s="2" t="s">
        <v>982</v>
      </c>
      <c r="C1040" s="3" t="s">
        <v>980</v>
      </c>
      <c r="D1040" s="140">
        <v>564</v>
      </c>
      <c r="G1040" s="16">
        <f t="shared" si="453"/>
        <v>564</v>
      </c>
      <c r="H1040" s="43" t="s">
        <v>1021</v>
      </c>
      <c r="I1040" s="111"/>
      <c r="J1040" s="16"/>
    </row>
    <row r="1041" spans="1:12" ht="15.95" customHeight="1">
      <c r="A1041" s="1" t="s">
        <v>981</v>
      </c>
      <c r="B1041" s="2" t="s">
        <v>983</v>
      </c>
      <c r="C1041" s="3" t="s">
        <v>980</v>
      </c>
      <c r="D1041" s="16">
        <v>376</v>
      </c>
      <c r="G1041" s="16">
        <f t="shared" si="453"/>
        <v>376</v>
      </c>
      <c r="H1041" s="43" t="s">
        <v>1021</v>
      </c>
      <c r="I1041" s="111"/>
      <c r="J1041" s="16"/>
    </row>
    <row r="1042" spans="1:12" ht="15.95" customHeight="1">
      <c r="A1042" s="1" t="s">
        <v>981</v>
      </c>
      <c r="B1042" s="2" t="s">
        <v>984</v>
      </c>
      <c r="C1042" s="3" t="s">
        <v>980</v>
      </c>
      <c r="D1042" s="16">
        <v>376</v>
      </c>
      <c r="G1042" s="16">
        <f t="shared" si="453"/>
        <v>376</v>
      </c>
      <c r="H1042" s="43" t="s">
        <v>1021</v>
      </c>
      <c r="I1042" s="111"/>
      <c r="J1042" s="16"/>
    </row>
    <row r="1043" spans="1:12" ht="15.95" customHeight="1">
      <c r="A1043" s="1" t="s">
        <v>981</v>
      </c>
      <c r="B1043" s="2" t="s">
        <v>985</v>
      </c>
      <c r="C1043" s="3" t="s">
        <v>980</v>
      </c>
      <c r="D1043" s="16">
        <v>188</v>
      </c>
      <c r="G1043" s="16">
        <f t="shared" si="453"/>
        <v>188</v>
      </c>
      <c r="H1043" s="43" t="s">
        <v>1021</v>
      </c>
      <c r="I1043" s="111"/>
      <c r="J1043" s="16"/>
    </row>
    <row r="1044" spans="1:12" ht="15.95" customHeight="1">
      <c r="A1044" s="1" t="s">
        <v>981</v>
      </c>
      <c r="B1044" s="2" t="s">
        <v>986</v>
      </c>
      <c r="C1044" s="3" t="s">
        <v>980</v>
      </c>
      <c r="D1044" s="16">
        <v>376</v>
      </c>
      <c r="G1044" s="16">
        <f t="shared" si="453"/>
        <v>376</v>
      </c>
      <c r="H1044" s="43" t="s">
        <v>1021</v>
      </c>
      <c r="I1044" s="111"/>
      <c r="J1044" s="16"/>
    </row>
    <row r="1045" spans="1:12" ht="15.95" customHeight="1">
      <c r="A1045" s="1" t="s">
        <v>981</v>
      </c>
      <c r="B1045" s="2" t="s">
        <v>987</v>
      </c>
      <c r="C1045" s="3" t="s">
        <v>980</v>
      </c>
      <c r="D1045" s="16">
        <v>376</v>
      </c>
      <c r="G1045" s="16">
        <f t="shared" si="453"/>
        <v>376</v>
      </c>
      <c r="H1045" s="43" t="s">
        <v>1021</v>
      </c>
      <c r="I1045" s="111"/>
      <c r="J1045" s="16"/>
    </row>
    <row r="1046" spans="1:12" ht="15.95" customHeight="1">
      <c r="A1046" s="1" t="s">
        <v>981</v>
      </c>
      <c r="B1046" s="2" t="s">
        <v>988</v>
      </c>
      <c r="C1046" s="3" t="s">
        <v>980</v>
      </c>
      <c r="D1046" s="16">
        <v>376</v>
      </c>
      <c r="G1046" s="16">
        <f t="shared" si="453"/>
        <v>376</v>
      </c>
      <c r="H1046" s="43" t="s">
        <v>1021</v>
      </c>
      <c r="I1046" s="111"/>
      <c r="J1046" s="16"/>
    </row>
    <row r="1047" spans="1:12" ht="15.95" customHeight="1">
      <c r="A1047" s="1" t="s">
        <v>981</v>
      </c>
      <c r="B1047" s="2" t="s">
        <v>989</v>
      </c>
      <c r="C1047" s="3" t="s">
        <v>980</v>
      </c>
      <c r="D1047" s="16">
        <v>376</v>
      </c>
      <c r="G1047" s="16">
        <f t="shared" si="453"/>
        <v>376</v>
      </c>
      <c r="H1047" s="43" t="s">
        <v>1021</v>
      </c>
      <c r="I1047" s="111"/>
      <c r="J1047" s="16"/>
    </row>
    <row r="1048" spans="1:12" ht="15.95" customHeight="1">
      <c r="A1048" s="1" t="s">
        <v>981</v>
      </c>
      <c r="B1048" s="2" t="s">
        <v>990</v>
      </c>
      <c r="C1048" s="3" t="s">
        <v>980</v>
      </c>
      <c r="D1048" s="16">
        <v>376</v>
      </c>
      <c r="G1048" s="16">
        <f t="shared" si="453"/>
        <v>376</v>
      </c>
      <c r="H1048" s="43" t="s">
        <v>1021</v>
      </c>
      <c r="I1048" s="111"/>
      <c r="J1048" s="16"/>
    </row>
    <row r="1049" spans="1:12" ht="15.95" customHeight="1">
      <c r="A1049" s="1" t="s">
        <v>981</v>
      </c>
      <c r="B1049" s="2" t="s">
        <v>991</v>
      </c>
      <c r="C1049" s="3" t="s">
        <v>980</v>
      </c>
      <c r="D1049" s="16">
        <v>3572</v>
      </c>
      <c r="G1049" s="16">
        <f t="shared" si="453"/>
        <v>3572</v>
      </c>
      <c r="H1049" s="43" t="s">
        <v>1021</v>
      </c>
      <c r="I1049" s="111">
        <f>SUM(G1039:G1049)</f>
        <v>7332</v>
      </c>
      <c r="J1049" s="16"/>
      <c r="K1049" s="23">
        <f>G1013+I917</f>
        <v>85731.25</v>
      </c>
      <c r="L1049" s="23">
        <f>D1027-K1049</f>
        <v>0</v>
      </c>
    </row>
    <row r="1050" spans="1:12" s="13" customFormat="1" ht="12.75" customHeight="1">
      <c r="A1050" s="10"/>
      <c r="B1050" s="11"/>
      <c r="C1050" s="12"/>
      <c r="D1050" s="19"/>
      <c r="E1050" s="19"/>
      <c r="F1050" s="19"/>
      <c r="G1050" s="19"/>
      <c r="H1050" s="21"/>
      <c r="I1050" s="28"/>
      <c r="J1050" s="12"/>
    </row>
    <row r="1051" spans="1:12" ht="12.95" customHeight="1"/>
    <row r="1052" spans="1:12" ht="12.95" customHeight="1">
      <c r="A1052" s="14" t="s">
        <v>8</v>
      </c>
      <c r="D1052" s="16">
        <f>SUM(D1034:D1051)</f>
        <v>43732.6</v>
      </c>
      <c r="F1052" s="16">
        <f>SUM(F1030:F1051)</f>
        <v>284.50400000000002</v>
      </c>
      <c r="G1052" s="16">
        <f>SUM(G1034:G1051)</f>
        <v>44017.103999999999</v>
      </c>
      <c r="H1052" s="96"/>
      <c r="I1052" s="32"/>
      <c r="J1052" s="23"/>
    </row>
    <row r="1053" spans="1:12" s="13" customFormat="1" ht="12.95" customHeight="1">
      <c r="A1053" s="15"/>
      <c r="B1053" s="11"/>
      <c r="C1053" s="12"/>
      <c r="D1053" s="19"/>
      <c r="E1053" s="19"/>
      <c r="F1053" s="19"/>
      <c r="G1053" s="19"/>
      <c r="H1053" s="21"/>
      <c r="I1053" s="113"/>
    </row>
    <row r="1054" spans="1:12" ht="15.95" customHeight="1">
      <c r="A1054" s="14"/>
      <c r="I1054" s="113"/>
    </row>
    <row r="1056" spans="1:12" s="66" customFormat="1" ht="24" customHeight="1">
      <c r="A1056" s="62" t="s">
        <v>993</v>
      </c>
      <c r="B1056" s="62"/>
      <c r="C1056" s="78" t="s">
        <v>994</v>
      </c>
      <c r="D1056" s="58">
        <v>22011.5</v>
      </c>
      <c r="E1056" s="64"/>
      <c r="F1056" s="64">
        <f>G1034+G1036</f>
        <v>22011.5</v>
      </c>
      <c r="G1056" s="64"/>
      <c r="H1056" s="42"/>
      <c r="I1056" s="120"/>
      <c r="J1056" s="117"/>
      <c r="K1056" s="117"/>
      <c r="L1056" s="117"/>
    </row>
    <row r="1057" spans="1:19" s="66" customFormat="1" ht="24" customHeight="1">
      <c r="A1057" s="62" t="s">
        <v>995</v>
      </c>
      <c r="B1057" s="62"/>
      <c r="C1057" s="78" t="s">
        <v>994</v>
      </c>
      <c r="D1057" s="58">
        <v>2256</v>
      </c>
      <c r="E1057" s="64"/>
      <c r="F1057" s="64">
        <f>G1035</f>
        <v>2256</v>
      </c>
      <c r="G1057" s="64"/>
      <c r="H1057" s="42"/>
      <c r="I1057" s="120"/>
      <c r="J1057" s="117"/>
      <c r="K1057" s="117"/>
      <c r="L1057" s="117"/>
    </row>
    <row r="1058" spans="1:19" s="66" customFormat="1" ht="24" customHeight="1">
      <c r="A1058" s="62" t="s">
        <v>996</v>
      </c>
      <c r="B1058" s="62"/>
      <c r="C1058" s="78" t="s">
        <v>89</v>
      </c>
      <c r="D1058" s="58">
        <v>852</v>
      </c>
      <c r="E1058" s="64"/>
      <c r="F1058" s="64">
        <f>G1014+G997</f>
        <v>852</v>
      </c>
      <c r="G1058" s="64"/>
      <c r="H1058" s="42"/>
      <c r="I1058" s="120"/>
      <c r="J1058" s="117"/>
      <c r="K1058" s="117"/>
      <c r="L1058" s="117"/>
    </row>
    <row r="1059" spans="1:19" s="66" customFormat="1" ht="24" customHeight="1">
      <c r="A1059" s="62" t="s">
        <v>1020</v>
      </c>
      <c r="B1059" s="62"/>
      <c r="C1059" s="78" t="s">
        <v>1022</v>
      </c>
      <c r="D1059" s="58">
        <v>7332</v>
      </c>
      <c r="E1059" s="64"/>
      <c r="F1059" s="64">
        <f>SUM(G1039:G1049)</f>
        <v>7332</v>
      </c>
      <c r="G1059" s="64"/>
      <c r="H1059" s="42"/>
      <c r="I1059" s="120"/>
      <c r="J1059" s="117"/>
      <c r="K1059" s="117"/>
      <c r="L1059" s="117"/>
    </row>
    <row r="1062" spans="1:19" s="25" customFormat="1" ht="18.95" customHeight="1">
      <c r="A1062" s="5" t="s">
        <v>1000</v>
      </c>
      <c r="B1062" s="5"/>
      <c r="C1062" s="5"/>
      <c r="D1062" s="16"/>
      <c r="E1062" s="16"/>
      <c r="F1062" s="16"/>
      <c r="G1062" s="16"/>
      <c r="H1062" s="24"/>
      <c r="I1062" s="27"/>
      <c r="J1062" s="3"/>
      <c r="K1062" s="4"/>
      <c r="L1062" s="4"/>
      <c r="M1062" s="4"/>
      <c r="N1062" s="4"/>
      <c r="O1062" s="4"/>
      <c r="P1062" s="4"/>
      <c r="Q1062" s="4"/>
      <c r="R1062" s="4"/>
      <c r="S1062" s="4"/>
    </row>
    <row r="1064" spans="1:19" ht="16.5" customHeight="1">
      <c r="A1064" s="1" t="s">
        <v>1004</v>
      </c>
      <c r="B1064" s="2" t="s">
        <v>1003</v>
      </c>
      <c r="C1064" s="134" t="s">
        <v>1005</v>
      </c>
      <c r="D1064" s="16">
        <v>18691.599999999999</v>
      </c>
      <c r="F1064" s="16">
        <f>D1064*22%</f>
        <v>4112.152</v>
      </c>
      <c r="G1064" s="16">
        <f t="shared" ref="G1064" si="454">D1064+F1064</f>
        <v>22803.752</v>
      </c>
      <c r="H1064" s="43" t="s">
        <v>1043</v>
      </c>
    </row>
    <row r="1065" spans="1:19" ht="16.5" customHeight="1">
      <c r="A1065" s="1" t="s">
        <v>1004</v>
      </c>
      <c r="B1065" s="2" t="s">
        <v>1006</v>
      </c>
      <c r="C1065" s="134" t="s">
        <v>1005</v>
      </c>
      <c r="D1065" s="16">
        <v>19006.8</v>
      </c>
      <c r="F1065" s="16">
        <f>D1065*22%</f>
        <v>4181.4960000000001</v>
      </c>
      <c r="G1065" s="16">
        <f t="shared" ref="G1065" si="455">D1065+F1065</f>
        <v>23188.295999999998</v>
      </c>
      <c r="H1065" s="43" t="s">
        <v>1043</v>
      </c>
    </row>
    <row r="1066" spans="1:19" ht="16.5" customHeight="1">
      <c r="A1066" s="1" t="s">
        <v>1001</v>
      </c>
      <c r="B1066" s="2" t="s">
        <v>1002</v>
      </c>
      <c r="C1066" s="3" t="s">
        <v>967</v>
      </c>
      <c r="D1066" s="16">
        <v>1005</v>
      </c>
      <c r="G1066" s="16">
        <f t="shared" ref="G1066" si="456">D1066+F1066</f>
        <v>1005</v>
      </c>
      <c r="H1066" s="43" t="s">
        <v>1068</v>
      </c>
      <c r="I1066" s="111"/>
      <c r="J1066" s="16"/>
    </row>
    <row r="1067" spans="1:19" ht="16.5" customHeight="1">
      <c r="A1067" s="1" t="s">
        <v>1001</v>
      </c>
      <c r="B1067" s="2" t="s">
        <v>1007</v>
      </c>
      <c r="C1067" s="3" t="s">
        <v>106</v>
      </c>
      <c r="D1067" s="16">
        <v>564</v>
      </c>
      <c r="G1067" s="16">
        <f t="shared" ref="G1067" si="457">D1067+F1067</f>
        <v>564</v>
      </c>
      <c r="H1067" s="43" t="s">
        <v>1054</v>
      </c>
      <c r="I1067" s="111"/>
      <c r="J1067" s="16"/>
    </row>
    <row r="1068" spans="1:19" ht="16.5" customHeight="1">
      <c r="A1068" s="1" t="s">
        <v>1001</v>
      </c>
      <c r="B1068" s="2" t="s">
        <v>1008</v>
      </c>
      <c r="C1068" s="3" t="s">
        <v>106</v>
      </c>
      <c r="D1068" s="16">
        <v>2711.5</v>
      </c>
      <c r="G1068" s="16">
        <f t="shared" ref="G1068" si="458">D1068+F1068</f>
        <v>2711.5</v>
      </c>
      <c r="H1068" s="43" t="s">
        <v>1054</v>
      </c>
      <c r="I1068" s="121">
        <f>G1067+G1068</f>
        <v>3275.5</v>
      </c>
      <c r="J1068" s="16"/>
    </row>
    <row r="1069" spans="1:19" ht="16.5" customHeight="1">
      <c r="A1069" s="1" t="s">
        <v>1001</v>
      </c>
      <c r="B1069" s="2" t="s">
        <v>1009</v>
      </c>
      <c r="C1069" s="3" t="s">
        <v>106</v>
      </c>
      <c r="D1069" s="16">
        <v>1128</v>
      </c>
      <c r="G1069" s="16">
        <f t="shared" ref="G1069:G1070" si="459">D1069+F1069</f>
        <v>1128</v>
      </c>
      <c r="H1069" s="43" t="s">
        <v>1057</v>
      </c>
      <c r="I1069" s="111"/>
      <c r="J1069" s="16"/>
    </row>
    <row r="1070" spans="1:19" ht="16.5" customHeight="1">
      <c r="A1070" s="1" t="s">
        <v>1001</v>
      </c>
      <c r="B1070" s="2" t="s">
        <v>1010</v>
      </c>
      <c r="C1070" s="134" t="s">
        <v>694</v>
      </c>
      <c r="D1070" s="16">
        <v>9815.2000000000007</v>
      </c>
      <c r="F1070" s="16">
        <f t="shared" ref="F1070:F1076" si="460">D1070*22%</f>
        <v>2159.3440000000001</v>
      </c>
      <c r="G1070" s="16">
        <f t="shared" si="459"/>
        <v>11974.544000000002</v>
      </c>
      <c r="H1070" s="43" t="s">
        <v>1039</v>
      </c>
      <c r="I1070" s="111"/>
    </row>
    <row r="1071" spans="1:19" ht="16.5" customHeight="1">
      <c r="A1071" s="1" t="s">
        <v>1001</v>
      </c>
      <c r="B1071" s="2" t="s">
        <v>1011</v>
      </c>
      <c r="C1071" s="134" t="s">
        <v>694</v>
      </c>
      <c r="D1071" s="16">
        <v>12000</v>
      </c>
      <c r="F1071" s="16">
        <f t="shared" si="460"/>
        <v>2640</v>
      </c>
      <c r="G1071" s="16">
        <f t="shared" ref="G1071" si="461">D1071+F1071</f>
        <v>14640</v>
      </c>
      <c r="H1071" s="43" t="s">
        <v>1039</v>
      </c>
      <c r="I1071" s="111"/>
    </row>
    <row r="1072" spans="1:19" ht="16.5" customHeight="1">
      <c r="A1072" s="1" t="s">
        <v>1001</v>
      </c>
      <c r="B1072" s="2" t="s">
        <v>1012</v>
      </c>
      <c r="C1072" s="134" t="s">
        <v>694</v>
      </c>
      <c r="D1072" s="16">
        <v>1937.2</v>
      </c>
      <c r="F1072" s="16">
        <f t="shared" si="460"/>
        <v>426.18400000000003</v>
      </c>
      <c r="G1072" s="16">
        <f t="shared" ref="G1072" si="462">D1072+F1072</f>
        <v>2363.384</v>
      </c>
      <c r="H1072" s="43" t="s">
        <v>1039</v>
      </c>
      <c r="I1072" s="111"/>
    </row>
    <row r="1073" spans="1:12" ht="16.5" customHeight="1">
      <c r="A1073" s="1" t="s">
        <v>1001</v>
      </c>
      <c r="B1073" s="2" t="s">
        <v>1014</v>
      </c>
      <c r="C1073" s="134" t="s">
        <v>1013</v>
      </c>
      <c r="D1073" s="16">
        <v>3498.4</v>
      </c>
      <c r="F1073" s="16">
        <f t="shared" si="460"/>
        <v>769.64800000000002</v>
      </c>
      <c r="G1073" s="16">
        <f t="shared" ref="G1073" si="463">D1073+F1073</f>
        <v>4268.0479999999998</v>
      </c>
      <c r="H1073" s="43" t="s">
        <v>1039</v>
      </c>
      <c r="I1073" s="111"/>
    </row>
    <row r="1074" spans="1:12" ht="16.5" customHeight="1">
      <c r="A1074" s="1" t="s">
        <v>1001</v>
      </c>
      <c r="B1074" s="2" t="s">
        <v>1015</v>
      </c>
      <c r="C1074" s="134" t="s">
        <v>1013</v>
      </c>
      <c r="D1074" s="16">
        <v>17900</v>
      </c>
      <c r="F1074" s="16">
        <f t="shared" si="460"/>
        <v>3938</v>
      </c>
      <c r="G1074" s="16">
        <f t="shared" ref="G1074" si="464">D1074+F1074</f>
        <v>21838</v>
      </c>
      <c r="H1074" s="43" t="s">
        <v>1039</v>
      </c>
      <c r="I1074" s="111"/>
    </row>
    <row r="1075" spans="1:12" ht="16.5" customHeight="1">
      <c r="A1075" s="1" t="s">
        <v>1001</v>
      </c>
      <c r="B1075" s="2" t="s">
        <v>1016</v>
      </c>
      <c r="C1075" s="134" t="s">
        <v>1013</v>
      </c>
      <c r="D1075" s="16">
        <v>7810</v>
      </c>
      <c r="F1075" s="16">
        <f t="shared" si="460"/>
        <v>1718.2</v>
      </c>
      <c r="G1075" s="16">
        <f t="shared" ref="G1075" si="465">D1075+F1075</f>
        <v>9528.2000000000007</v>
      </c>
      <c r="H1075" s="43" t="s">
        <v>1039</v>
      </c>
      <c r="I1075" s="111"/>
    </row>
    <row r="1076" spans="1:12" ht="16.5" customHeight="1">
      <c r="A1076" s="1" t="s">
        <v>1001</v>
      </c>
      <c r="B1076" s="2" t="s">
        <v>1017</v>
      </c>
      <c r="C1076" s="134" t="s">
        <v>694</v>
      </c>
      <c r="D1076" s="16">
        <v>14931.6</v>
      </c>
      <c r="F1076" s="16">
        <f t="shared" si="460"/>
        <v>3284.9520000000002</v>
      </c>
      <c r="G1076" s="16">
        <f t="shared" ref="G1076" si="466">D1076+F1076</f>
        <v>18216.552</v>
      </c>
      <c r="H1076" s="43" t="s">
        <v>1039</v>
      </c>
      <c r="I1076" s="111"/>
    </row>
    <row r="1077" spans="1:12" ht="17.100000000000001" customHeight="1">
      <c r="I1077" s="111">
        <f>SUM(G1070:G1076)</f>
        <v>82828.728000000003</v>
      </c>
    </row>
    <row r="1078" spans="1:12" s="13" customFormat="1" ht="12.75" customHeight="1">
      <c r="A1078" s="10"/>
      <c r="B1078" s="11"/>
      <c r="C1078" s="12"/>
      <c r="D1078" s="19"/>
      <c r="E1078" s="19"/>
      <c r="F1078" s="19"/>
      <c r="G1078" s="19"/>
      <c r="H1078" s="21"/>
      <c r="I1078" s="28"/>
      <c r="J1078" s="12"/>
    </row>
    <row r="1079" spans="1:12" ht="12.95" customHeight="1"/>
    <row r="1080" spans="1:12" ht="12.95" customHeight="1">
      <c r="A1080" s="14" t="s">
        <v>8</v>
      </c>
      <c r="D1080" s="16">
        <f>SUM(D1062:D1079)</f>
        <v>110999.29999999999</v>
      </c>
      <c r="F1080" s="16">
        <f>SUM(F1057:F1079)</f>
        <v>33669.976000000002</v>
      </c>
      <c r="G1080" s="16">
        <f>SUM(G1064:G1079)</f>
        <v>134229.27600000001</v>
      </c>
      <c r="H1080" s="96"/>
      <c r="I1080" s="32"/>
      <c r="J1080" s="23"/>
    </row>
    <row r="1081" spans="1:12" s="13" customFormat="1" ht="12.95" customHeight="1">
      <c r="A1081" s="15"/>
      <c r="B1081" s="11"/>
      <c r="C1081" s="12"/>
      <c r="D1081" s="19"/>
      <c r="E1081" s="19"/>
      <c r="F1081" s="19"/>
      <c r="G1081" s="19"/>
      <c r="H1081" s="21"/>
      <c r="I1081" s="113"/>
    </row>
    <row r="1083" spans="1:12" s="66" customFormat="1" ht="24" customHeight="1">
      <c r="A1083" s="62" t="s">
        <v>1038</v>
      </c>
      <c r="B1083" s="62"/>
      <c r="C1083" s="78" t="s">
        <v>1040</v>
      </c>
      <c r="D1083" s="58">
        <v>82828.72</v>
      </c>
      <c r="E1083" s="64"/>
      <c r="F1083" s="64">
        <f>SUM(G1070:G1076)</f>
        <v>82828.728000000003</v>
      </c>
      <c r="G1083" s="64"/>
      <c r="H1083" s="42"/>
      <c r="I1083" s="120"/>
      <c r="J1083" s="117"/>
      <c r="K1083" s="117"/>
      <c r="L1083" s="117"/>
    </row>
    <row r="1084" spans="1:12" s="66" customFormat="1" ht="24" customHeight="1">
      <c r="A1084" s="62" t="s">
        <v>1041</v>
      </c>
      <c r="B1084" s="62"/>
      <c r="C1084" s="78" t="s">
        <v>1044</v>
      </c>
      <c r="D1084" s="58">
        <v>23188.3</v>
      </c>
      <c r="E1084" s="64"/>
      <c r="F1084" s="64">
        <f>G1065</f>
        <v>23188.295999999998</v>
      </c>
      <c r="G1084" s="64"/>
      <c r="H1084" s="42"/>
      <c r="I1084" s="120"/>
      <c r="J1084" s="117"/>
      <c r="K1084" s="117"/>
      <c r="L1084" s="117"/>
    </row>
    <row r="1085" spans="1:12" s="66" customFormat="1" ht="24" customHeight="1">
      <c r="A1085" s="62" t="s">
        <v>1041</v>
      </c>
      <c r="B1085" s="62"/>
      <c r="C1085" s="78" t="s">
        <v>1045</v>
      </c>
      <c r="D1085" s="58">
        <v>22803.75</v>
      </c>
      <c r="E1085" s="64"/>
      <c r="F1085" s="64">
        <f>G1064</f>
        <v>22803.752</v>
      </c>
      <c r="G1085" s="64"/>
      <c r="H1085" s="42"/>
      <c r="I1085" s="120"/>
      <c r="J1085" s="117"/>
      <c r="K1085" s="117"/>
      <c r="L1085" s="117"/>
    </row>
    <row r="1086" spans="1:12" s="66" customFormat="1" ht="24" customHeight="1">
      <c r="A1086" s="62" t="s">
        <v>1041</v>
      </c>
      <c r="B1086" s="62"/>
      <c r="C1086" s="78" t="s">
        <v>1053</v>
      </c>
      <c r="D1086" s="58">
        <v>3275.5</v>
      </c>
      <c r="E1086" s="64"/>
      <c r="F1086" s="64">
        <f>G1069+G1094+G1095+G1096</f>
        <v>3162</v>
      </c>
      <c r="G1086" s="64"/>
      <c r="H1086" s="42"/>
      <c r="I1086" s="120"/>
      <c r="J1086" s="117"/>
      <c r="K1086" s="117"/>
      <c r="L1086" s="117"/>
    </row>
    <row r="1089" spans="1:19" s="25" customFormat="1" ht="18.95" customHeight="1">
      <c r="A1089" s="5" t="s">
        <v>1055</v>
      </c>
      <c r="B1089" s="5"/>
      <c r="C1089" s="5"/>
      <c r="D1089" s="16"/>
      <c r="E1089" s="16"/>
      <c r="F1089" s="16"/>
      <c r="G1089" s="16"/>
      <c r="H1089" s="24"/>
      <c r="I1089" s="27"/>
      <c r="J1089" s="3"/>
      <c r="K1089" s="4"/>
      <c r="L1089" s="4"/>
      <c r="M1089" s="4"/>
      <c r="N1089" s="4"/>
      <c r="O1089" s="4"/>
      <c r="P1089" s="4"/>
      <c r="Q1089" s="4"/>
      <c r="R1089" s="4"/>
      <c r="S1089" s="4"/>
    </row>
    <row r="1091" spans="1:19" ht="16.5" customHeight="1">
      <c r="A1091" s="1" t="s">
        <v>1018</v>
      </c>
      <c r="B1091" s="2" t="s">
        <v>1019</v>
      </c>
      <c r="C1091" s="134" t="s">
        <v>721</v>
      </c>
      <c r="D1091" s="16">
        <v>6233</v>
      </c>
      <c r="G1091" s="16">
        <f>D1091</f>
        <v>6233</v>
      </c>
      <c r="H1091" s="43" t="s">
        <v>1043</v>
      </c>
    </row>
    <row r="1092" spans="1:19">
      <c r="A1092" s="1" t="s">
        <v>1023</v>
      </c>
      <c r="B1092" s="2" t="s">
        <v>1024</v>
      </c>
      <c r="C1092" s="3" t="s">
        <v>106</v>
      </c>
      <c r="D1092" s="16">
        <v>1111</v>
      </c>
      <c r="G1092" s="16">
        <f>D1092</f>
        <v>1111</v>
      </c>
      <c r="H1092" s="43" t="s">
        <v>1057</v>
      </c>
    </row>
    <row r="1093" spans="1:19" ht="16.5" customHeight="1">
      <c r="A1093" s="1" t="s">
        <v>1023</v>
      </c>
      <c r="B1093" s="2" t="s">
        <v>1025</v>
      </c>
      <c r="C1093" s="134" t="s">
        <v>1013</v>
      </c>
      <c r="D1093" s="16">
        <v>25000</v>
      </c>
      <c r="F1093" s="16">
        <f t="shared" ref="F1093" si="467">D1093*22%</f>
        <v>5500</v>
      </c>
      <c r="G1093" s="16">
        <f t="shared" ref="G1093" si="468">D1093+F1093</f>
        <v>30500</v>
      </c>
      <c r="H1093" s="43" t="s">
        <v>1057</v>
      </c>
    </row>
    <row r="1094" spans="1:19">
      <c r="A1094" s="1" t="s">
        <v>1026</v>
      </c>
      <c r="B1094" s="2" t="s">
        <v>1027</v>
      </c>
      <c r="C1094" s="3" t="s">
        <v>106</v>
      </c>
      <c r="D1094" s="16">
        <v>154</v>
      </c>
      <c r="G1094" s="16">
        <f>D1094</f>
        <v>154</v>
      </c>
      <c r="H1094" s="43" t="s">
        <v>1057</v>
      </c>
    </row>
    <row r="1095" spans="1:19">
      <c r="A1095" s="1" t="s">
        <v>1026</v>
      </c>
      <c r="B1095" s="2" t="s">
        <v>1028</v>
      </c>
      <c r="C1095" s="3" t="s">
        <v>106</v>
      </c>
      <c r="D1095" s="16">
        <v>564</v>
      </c>
      <c r="G1095" s="16">
        <f>D1095</f>
        <v>564</v>
      </c>
      <c r="H1095" s="43" t="s">
        <v>1057</v>
      </c>
    </row>
    <row r="1096" spans="1:19">
      <c r="A1096" s="1" t="s">
        <v>1026</v>
      </c>
      <c r="B1096" s="2" t="s">
        <v>1029</v>
      </c>
      <c r="C1096" s="3" t="s">
        <v>106</v>
      </c>
      <c r="D1096" s="16">
        <v>1316</v>
      </c>
      <c r="G1096" s="16">
        <f>D1096</f>
        <v>1316</v>
      </c>
      <c r="H1096" s="43" t="s">
        <v>1057</v>
      </c>
      <c r="I1096" s="32">
        <f>G1092+G1094+G1095+G1096+G1069</f>
        <v>4273</v>
      </c>
    </row>
    <row r="1099" spans="1:19" s="13" customFormat="1" ht="12.75" customHeight="1">
      <c r="A1099" s="10"/>
      <c r="B1099" s="11"/>
      <c r="C1099" s="12"/>
      <c r="D1099" s="19"/>
      <c r="E1099" s="19"/>
      <c r="F1099" s="19"/>
      <c r="G1099" s="19"/>
      <c r="H1099" s="21"/>
      <c r="I1099" s="28"/>
      <c r="J1099" s="12"/>
    </row>
    <row r="1100" spans="1:19" ht="12.95" customHeight="1"/>
    <row r="1101" spans="1:19" ht="12.95" customHeight="1">
      <c r="A1101" s="14" t="s">
        <v>8</v>
      </c>
      <c r="D1101" s="16">
        <f>SUM(D1091:D1100)</f>
        <v>34378</v>
      </c>
      <c r="F1101" s="16">
        <f>SUM(F1093:F1100)</f>
        <v>5500</v>
      </c>
      <c r="G1101" s="16">
        <f>SUM(G1091:G1100)</f>
        <v>39878</v>
      </c>
      <c r="H1101" s="96"/>
      <c r="I1101" s="32">
        <f>SUM(G1092:G1096)</f>
        <v>33645</v>
      </c>
      <c r="J1101" s="23"/>
    </row>
    <row r="1102" spans="1:19" s="13" customFormat="1" ht="12.95" customHeight="1">
      <c r="A1102" s="15"/>
      <c r="B1102" s="11"/>
      <c r="C1102" s="12"/>
      <c r="D1102" s="19"/>
      <c r="E1102" s="19"/>
      <c r="F1102" s="19"/>
      <c r="G1102" s="19"/>
      <c r="H1102" s="21"/>
      <c r="I1102" s="113"/>
    </row>
    <row r="1104" spans="1:19" s="66" customFormat="1" ht="24" customHeight="1">
      <c r="A1104" s="62" t="s">
        <v>1041</v>
      </c>
      <c r="B1104" s="62"/>
      <c r="C1104" s="78" t="s">
        <v>1056</v>
      </c>
      <c r="D1104" s="58">
        <v>4273</v>
      </c>
      <c r="E1104" s="64"/>
      <c r="F1104" s="64">
        <f>G1096+G1095+G1094+G1069+G1092</f>
        <v>4273</v>
      </c>
      <c r="G1104" s="64"/>
      <c r="H1104" s="42"/>
      <c r="I1104" s="120"/>
      <c r="J1104" s="117"/>
      <c r="K1104" s="117"/>
      <c r="L1104" s="117"/>
    </row>
    <row r="1105" spans="1:19" s="66" customFormat="1" ht="24" customHeight="1">
      <c r="A1105" s="62" t="s">
        <v>1041</v>
      </c>
      <c r="B1105" s="62"/>
      <c r="C1105" s="78" t="s">
        <v>1058</v>
      </c>
      <c r="D1105" s="58">
        <v>30500</v>
      </c>
      <c r="E1105" s="64"/>
      <c r="F1105" s="64">
        <f>G1093</f>
        <v>30500</v>
      </c>
      <c r="G1105" s="64"/>
      <c r="H1105" s="42"/>
      <c r="I1105" s="120"/>
      <c r="J1105" s="117"/>
      <c r="K1105" s="117"/>
      <c r="L1105" s="117"/>
    </row>
    <row r="1108" spans="1:19" s="25" customFormat="1" ht="18.95" customHeight="1">
      <c r="A1108" s="5" t="s">
        <v>1030</v>
      </c>
      <c r="B1108" s="5"/>
      <c r="C1108" s="5"/>
      <c r="D1108" s="16"/>
      <c r="E1108" s="16"/>
      <c r="F1108" s="16"/>
      <c r="G1108" s="16"/>
      <c r="H1108" s="24"/>
      <c r="I1108" s="27"/>
      <c r="J1108" s="3"/>
      <c r="K1108" s="4"/>
      <c r="L1108" s="4"/>
      <c r="M1108" s="4"/>
      <c r="N1108" s="4"/>
      <c r="O1108" s="4"/>
      <c r="P1108" s="4"/>
      <c r="Q1108" s="4"/>
      <c r="R1108" s="4"/>
      <c r="S1108" s="4"/>
    </row>
    <row r="1110" spans="1:19" ht="16.5" customHeight="1">
      <c r="A1110" s="1" t="s">
        <v>1032</v>
      </c>
      <c r="B1110" s="2" t="s">
        <v>1031</v>
      </c>
      <c r="C1110" s="134" t="s">
        <v>694</v>
      </c>
      <c r="D1110" s="16">
        <v>14732.3</v>
      </c>
      <c r="F1110" s="16">
        <f t="shared" ref="F1110" si="469">D1110*22%</f>
        <v>3241.1059999999998</v>
      </c>
      <c r="G1110" s="16">
        <f t="shared" ref="G1110" si="470">D1110+F1110</f>
        <v>17973.405999999999</v>
      </c>
      <c r="H1110" s="43" t="s">
        <v>1083</v>
      </c>
    </row>
    <row r="1111" spans="1:19" ht="16.5" customHeight="1">
      <c r="A1111" s="1" t="s">
        <v>1032</v>
      </c>
      <c r="B1111" s="2" t="s">
        <v>1033</v>
      </c>
      <c r="C1111" s="134" t="s">
        <v>694</v>
      </c>
      <c r="D1111" s="16">
        <v>5000</v>
      </c>
      <c r="F1111" s="16">
        <f t="shared" ref="F1111" si="471">D1111*22%</f>
        <v>1100</v>
      </c>
      <c r="G1111" s="32">
        <f t="shared" ref="G1111" si="472">D1111+F1111</f>
        <v>6100</v>
      </c>
      <c r="H1111" s="43" t="s">
        <v>1074</v>
      </c>
      <c r="I1111" s="43" t="s">
        <v>1085</v>
      </c>
    </row>
    <row r="1112" spans="1:19" ht="16.5" customHeight="1">
      <c r="A1112" s="1" t="s">
        <v>1032</v>
      </c>
      <c r="B1112" s="2" t="s">
        <v>1034</v>
      </c>
      <c r="C1112" s="134" t="s">
        <v>694</v>
      </c>
      <c r="D1112" s="16">
        <v>15000</v>
      </c>
      <c r="F1112" s="16">
        <f t="shared" ref="F1112:F1113" si="473">D1112*22%</f>
        <v>3300</v>
      </c>
      <c r="G1112" s="16">
        <f t="shared" ref="G1112" si="474">D1112+F1112</f>
        <v>18300</v>
      </c>
      <c r="H1112" s="43" t="s">
        <v>1083</v>
      </c>
      <c r="I1112" s="32">
        <f>G1110+G1112</f>
        <v>36273.406000000003</v>
      </c>
      <c r="J1112" s="23"/>
    </row>
    <row r="1113" spans="1:19" ht="16.5" customHeight="1">
      <c r="A1113" s="1" t="s">
        <v>1032</v>
      </c>
      <c r="B1113" s="2" t="s">
        <v>1035</v>
      </c>
      <c r="C1113" s="134" t="s">
        <v>1013</v>
      </c>
      <c r="D1113" s="16">
        <v>2000</v>
      </c>
      <c r="F1113" s="16">
        <f t="shared" si="473"/>
        <v>440</v>
      </c>
      <c r="G1113" s="16">
        <f>D1113+F1113</f>
        <v>2440</v>
      </c>
      <c r="H1113" s="43" t="s">
        <v>1085</v>
      </c>
      <c r="I1113" s="32"/>
      <c r="J1113" s="23"/>
    </row>
    <row r="1114" spans="1:19" ht="16.5" customHeight="1">
      <c r="A1114" s="1" t="s">
        <v>1032</v>
      </c>
      <c r="B1114" s="2" t="s">
        <v>1036</v>
      </c>
      <c r="C1114" s="134" t="s">
        <v>706</v>
      </c>
      <c r="D1114" s="16">
        <v>2010</v>
      </c>
      <c r="F1114" s="16">
        <f t="shared" ref="F1114" si="475">D1114*22%</f>
        <v>442.2</v>
      </c>
      <c r="G1114" s="16">
        <f>D1114+F1114</f>
        <v>2452.1999999999998</v>
      </c>
      <c r="H1114" s="43" t="s">
        <v>1043</v>
      </c>
    </row>
    <row r="1115" spans="1:19" ht="16.5" customHeight="1">
      <c r="A1115" s="29" t="s">
        <v>1032</v>
      </c>
      <c r="B1115" s="30" t="s">
        <v>1037</v>
      </c>
      <c r="C1115" s="141" t="s">
        <v>1051</v>
      </c>
      <c r="D1115" s="32">
        <v>2448.29</v>
      </c>
      <c r="E1115" s="32"/>
      <c r="F1115" s="32">
        <f t="shared" ref="F1115" si="476">D1115*22%</f>
        <v>538.62379999999996</v>
      </c>
      <c r="G1115" s="32">
        <f t="shared" ref="G1115" si="477">D1115+F1115</f>
        <v>2986.9137999999998</v>
      </c>
      <c r="H1115" s="43"/>
    </row>
    <row r="1116" spans="1:19" ht="16.5" customHeight="1">
      <c r="A1116" s="29" t="s">
        <v>1032</v>
      </c>
      <c r="B1116" s="30" t="s">
        <v>1037</v>
      </c>
      <c r="C1116" s="141" t="s">
        <v>1052</v>
      </c>
      <c r="D1116" s="32">
        <v>-5000</v>
      </c>
      <c r="E1116" s="32"/>
      <c r="F1116" s="32">
        <f t="shared" ref="F1116" si="478">D1116*22%</f>
        <v>-1100</v>
      </c>
      <c r="G1116" s="32">
        <f>D1116+F1116</f>
        <v>-6100</v>
      </c>
      <c r="H1116" s="43" t="s">
        <v>1089</v>
      </c>
    </row>
    <row r="1117" spans="1:19" ht="16.5" customHeight="1">
      <c r="A1117" s="1" t="s">
        <v>1032</v>
      </c>
      <c r="B1117" s="2" t="s">
        <v>1069</v>
      </c>
      <c r="C1117" s="134" t="s">
        <v>1070</v>
      </c>
      <c r="D1117" s="16">
        <v>19960.400000000001</v>
      </c>
      <c r="G1117" s="16">
        <f>D1117+F1117</f>
        <v>19960.400000000001</v>
      </c>
      <c r="H1117" s="43" t="s">
        <v>1071</v>
      </c>
    </row>
    <row r="1118" spans="1:19" ht="16.5" customHeight="1">
      <c r="A1118" s="1" t="s">
        <v>1049</v>
      </c>
      <c r="B1118" s="2" t="s">
        <v>1048</v>
      </c>
      <c r="C1118" s="134" t="s">
        <v>1047</v>
      </c>
      <c r="D1118" s="16">
        <v>2448.29</v>
      </c>
      <c r="F1118" s="16">
        <f t="shared" ref="F1118" si="479">D1118*22%</f>
        <v>538.62379999999996</v>
      </c>
      <c r="G1118" s="16">
        <f>D1118+F1118</f>
        <v>2986.9137999999998</v>
      </c>
      <c r="H1118" s="43" t="s">
        <v>1043</v>
      </c>
    </row>
    <row r="1119" spans="1:19" s="13" customFormat="1" ht="12.75" customHeight="1">
      <c r="A1119" s="10"/>
      <c r="B1119" s="11"/>
      <c r="C1119" s="12"/>
      <c r="D1119" s="19"/>
      <c r="E1119" s="19"/>
      <c r="F1119" s="19"/>
      <c r="G1119" s="19"/>
      <c r="H1119" s="21"/>
      <c r="I1119" s="28"/>
      <c r="J1119" s="12"/>
    </row>
    <row r="1120" spans="1:19" ht="12.95" customHeight="1"/>
    <row r="1121" spans="1:19" ht="12.95" customHeight="1">
      <c r="A1121" s="14" t="s">
        <v>8</v>
      </c>
      <c r="D1121" s="16">
        <f>SUM(D1110:D1120)</f>
        <v>58599.280000000006</v>
      </c>
      <c r="F1121" s="16">
        <f>SUM(F1110:F1120)</f>
        <v>8500.5535999999993</v>
      </c>
      <c r="G1121" s="16">
        <f>SUM(G1110:G1120)</f>
        <v>67099.833599999998</v>
      </c>
      <c r="I1121" s="32"/>
      <c r="J1121" s="23"/>
    </row>
    <row r="1122" spans="1:19" s="13" customFormat="1" ht="12.95" customHeight="1">
      <c r="A1122" s="15"/>
      <c r="B1122" s="11"/>
      <c r="C1122" s="12"/>
      <c r="D1122" s="19"/>
      <c r="E1122" s="19"/>
      <c r="F1122" s="19"/>
      <c r="G1122" s="19"/>
      <c r="H1122" s="21"/>
      <c r="I1122" s="113"/>
    </row>
    <row r="1124" spans="1:19" s="66" customFormat="1" ht="24" customHeight="1">
      <c r="A1124" s="62" t="s">
        <v>1041</v>
      </c>
      <c r="B1124" s="62"/>
      <c r="C1124" s="78" t="s">
        <v>1042</v>
      </c>
      <c r="D1124" s="58">
        <v>2452.1999999999998</v>
      </c>
      <c r="E1124" s="64"/>
      <c r="F1124" s="64">
        <f>G1114</f>
        <v>2452.1999999999998</v>
      </c>
      <c r="G1124" s="64"/>
      <c r="H1124" s="42"/>
      <c r="I1124" s="120"/>
      <c r="J1124" s="117"/>
      <c r="K1124" s="117"/>
      <c r="L1124" s="117"/>
    </row>
    <row r="1125" spans="1:19" s="66" customFormat="1" ht="24" customHeight="1">
      <c r="A1125" s="62" t="s">
        <v>1049</v>
      </c>
      <c r="B1125" s="62"/>
      <c r="C1125" s="78" t="s">
        <v>1050</v>
      </c>
      <c r="D1125" s="58">
        <f>G1118</f>
        <v>2986.9137999999998</v>
      </c>
      <c r="E1125" s="64"/>
      <c r="F1125" s="64">
        <f>G1115</f>
        <v>2986.9137999999998</v>
      </c>
      <c r="G1125" s="64"/>
      <c r="H1125" s="42"/>
      <c r="I1125" s="120"/>
      <c r="J1125" s="117"/>
      <c r="K1125" s="117"/>
      <c r="L1125" s="117"/>
    </row>
    <row r="1126" spans="1:19" s="66" customFormat="1" ht="24" customHeight="1">
      <c r="A1126" s="62" t="s">
        <v>1066</v>
      </c>
      <c r="B1126" s="62"/>
      <c r="C1126" s="78" t="s">
        <v>1067</v>
      </c>
      <c r="D1126" s="58">
        <v>1005</v>
      </c>
      <c r="E1126" s="64"/>
      <c r="F1126" s="64">
        <f>G1066</f>
        <v>1005</v>
      </c>
      <c r="G1126" s="64"/>
      <c r="H1126" s="42"/>
      <c r="I1126" s="120"/>
      <c r="J1126" s="117"/>
      <c r="K1126" s="117"/>
      <c r="L1126" s="117"/>
    </row>
    <row r="1127" spans="1:19" s="66" customFormat="1" ht="24" customHeight="1">
      <c r="A1127" s="62" t="s">
        <v>1063</v>
      </c>
      <c r="B1127" s="62"/>
      <c r="C1127" s="78" t="s">
        <v>1072</v>
      </c>
      <c r="D1127" s="58">
        <v>19960.400000000001</v>
      </c>
      <c r="E1127" s="64"/>
      <c r="F1127" s="64">
        <f>G1117</f>
        <v>19960.400000000001</v>
      </c>
      <c r="G1127" s="64"/>
      <c r="H1127" s="42"/>
      <c r="I1127" s="120"/>
      <c r="J1127" s="117"/>
      <c r="K1127" s="117"/>
      <c r="L1127" s="117"/>
    </row>
    <row r="1128" spans="1:19" s="66" customFormat="1" ht="24" customHeight="1">
      <c r="A1128" s="62" t="s">
        <v>1073</v>
      </c>
      <c r="B1128" s="62"/>
      <c r="C1128" s="78" t="s">
        <v>1075</v>
      </c>
      <c r="D1128" s="58">
        <v>36273.410000000003</v>
      </c>
      <c r="E1128" s="64"/>
      <c r="F1128" s="64">
        <f>G1110+G1112</f>
        <v>36273.406000000003</v>
      </c>
      <c r="G1128" s="64"/>
      <c r="H1128" s="42"/>
      <c r="I1128" s="120"/>
      <c r="J1128" s="117"/>
      <c r="K1128" s="117"/>
      <c r="L1128" s="117"/>
    </row>
    <row r="1131" spans="1:19" s="25" customFormat="1" ht="18.95" customHeight="1">
      <c r="A1131" s="5" t="s">
        <v>1046</v>
      </c>
      <c r="B1131" s="5"/>
      <c r="C1131" s="5"/>
      <c r="D1131" s="16"/>
      <c r="E1131" s="16"/>
      <c r="F1131" s="16"/>
      <c r="G1131" s="16"/>
      <c r="H1131" s="24"/>
      <c r="I1131" s="27"/>
      <c r="J1131" s="3"/>
      <c r="K1131" s="4"/>
      <c r="L1131" s="4"/>
      <c r="M1131" s="4"/>
      <c r="N1131" s="4"/>
      <c r="O1131" s="4"/>
      <c r="P1131" s="4"/>
      <c r="Q1131" s="4"/>
      <c r="R1131" s="4"/>
      <c r="S1131" s="4"/>
    </row>
    <row r="1134" spans="1:19" s="13" customFormat="1" ht="12.75" customHeight="1">
      <c r="A1134" s="10"/>
      <c r="B1134" s="11"/>
      <c r="C1134" s="12"/>
      <c r="D1134" s="19"/>
      <c r="E1134" s="19"/>
      <c r="F1134" s="19"/>
      <c r="G1134" s="19"/>
      <c r="H1134" s="21"/>
      <c r="I1134" s="28"/>
      <c r="J1134" s="12"/>
    </row>
    <row r="1135" spans="1:19" ht="12.95" customHeight="1"/>
    <row r="1136" spans="1:19" ht="12.95" customHeight="1">
      <c r="A1136" s="14" t="s">
        <v>8</v>
      </c>
      <c r="D1136" s="16">
        <v>0</v>
      </c>
      <c r="F1136" s="16">
        <v>0</v>
      </c>
      <c r="G1136" s="16">
        <f>SUM(G1124:G1135)</f>
        <v>0</v>
      </c>
      <c r="I1136" s="32">
        <f>SUM(F1124:F1126)</f>
        <v>6444.1137999999992</v>
      </c>
      <c r="J1136" s="23"/>
    </row>
    <row r="1137" spans="1:19" s="13" customFormat="1" ht="12.95" customHeight="1">
      <c r="A1137" s="15"/>
      <c r="B1137" s="11"/>
      <c r="C1137" s="12"/>
      <c r="D1137" s="19"/>
      <c r="E1137" s="19"/>
      <c r="F1137" s="19"/>
      <c r="G1137" s="19"/>
      <c r="H1137" s="21"/>
      <c r="I1137" s="113"/>
    </row>
    <row r="1142" spans="1:19" s="25" customFormat="1" ht="18.95" customHeight="1">
      <c r="A1142" s="5" t="s">
        <v>1059</v>
      </c>
      <c r="B1142" s="5"/>
      <c r="C1142" s="5"/>
      <c r="D1142" s="16"/>
      <c r="E1142" s="16"/>
      <c r="F1142" s="16"/>
      <c r="G1142" s="16"/>
      <c r="H1142" s="24"/>
      <c r="I1142" s="27"/>
      <c r="J1142" s="3"/>
      <c r="K1142" s="4"/>
      <c r="L1142" s="4"/>
      <c r="M1142" s="4"/>
      <c r="N1142" s="4"/>
      <c r="O1142" s="4"/>
      <c r="P1142" s="4"/>
      <c r="Q1142" s="4"/>
      <c r="R1142" s="4"/>
      <c r="S1142" s="4"/>
    </row>
    <row r="1144" spans="1:19" ht="16.5" customHeight="1">
      <c r="A1144" s="1" t="s">
        <v>1061</v>
      </c>
      <c r="B1144" s="2" t="s">
        <v>1060</v>
      </c>
      <c r="C1144" s="134" t="s">
        <v>711</v>
      </c>
      <c r="D1144" s="16">
        <v>29581.200000000001</v>
      </c>
      <c r="F1144" s="16">
        <f t="shared" ref="F1144" si="480">D1144*22%</f>
        <v>6507.8640000000005</v>
      </c>
      <c r="G1144" s="16">
        <f>D1144+F1144</f>
        <v>36089.063999999998</v>
      </c>
      <c r="H1144" s="43" t="s">
        <v>1097</v>
      </c>
    </row>
    <row r="1145" spans="1:19" ht="16.5" customHeight="1">
      <c r="A1145" s="1" t="s">
        <v>1061</v>
      </c>
      <c r="B1145" s="2" t="s">
        <v>1062</v>
      </c>
      <c r="C1145" s="134" t="s">
        <v>711</v>
      </c>
      <c r="D1145" s="16">
        <v>11914.5</v>
      </c>
      <c r="F1145" s="16">
        <f t="shared" ref="F1145" si="481">D1145*22%</f>
        <v>2621.19</v>
      </c>
      <c r="G1145" s="16">
        <f>D1145+F1145</f>
        <v>14535.69</v>
      </c>
      <c r="H1145" s="43" t="s">
        <v>1094</v>
      </c>
      <c r="I1145" s="16">
        <f>G1144+G1145</f>
        <v>50624.754000000001</v>
      </c>
      <c r="J1145" s="23">
        <f>I1145-G1164</f>
        <v>24394.754000000001</v>
      </c>
    </row>
    <row r="1146" spans="1:19" ht="16.5" customHeight="1">
      <c r="A1146" s="1" t="s">
        <v>1063</v>
      </c>
      <c r="B1146" s="2" t="s">
        <v>1064</v>
      </c>
      <c r="C1146" s="134" t="s">
        <v>1013</v>
      </c>
      <c r="D1146" s="16">
        <v>30000</v>
      </c>
      <c r="F1146" s="16">
        <f t="shared" ref="F1146" si="482">D1146*22%</f>
        <v>6600</v>
      </c>
      <c r="G1146" s="16">
        <f>D1146+F1146</f>
        <v>36600</v>
      </c>
      <c r="H1146" s="43" t="s">
        <v>1089</v>
      </c>
    </row>
    <row r="1147" spans="1:19" ht="16.5" customHeight="1">
      <c r="A1147" s="1" t="s">
        <v>1063</v>
      </c>
      <c r="B1147" s="2" t="s">
        <v>1065</v>
      </c>
      <c r="C1147" s="134" t="s">
        <v>1013</v>
      </c>
      <c r="D1147" s="16">
        <v>3500</v>
      </c>
      <c r="F1147" s="16">
        <f t="shared" ref="F1147" si="483">D1147*22%</f>
        <v>770</v>
      </c>
      <c r="G1147" s="16">
        <f>D1147+F1147</f>
        <v>4270</v>
      </c>
      <c r="H1147" s="43" t="s">
        <v>1089</v>
      </c>
    </row>
    <row r="1148" spans="1:19" s="16" customFormat="1" ht="16.5" customHeight="1"/>
    <row r="1150" spans="1:19" s="13" customFormat="1" ht="12.75" customHeight="1">
      <c r="A1150" s="10"/>
      <c r="B1150" s="11"/>
      <c r="C1150" s="12"/>
      <c r="D1150" s="19"/>
      <c r="E1150" s="19"/>
      <c r="F1150" s="19"/>
      <c r="G1150" s="19"/>
      <c r="H1150" s="21"/>
      <c r="I1150" s="28"/>
      <c r="J1150" s="12"/>
    </row>
    <row r="1151" spans="1:19" ht="12.95" customHeight="1"/>
    <row r="1152" spans="1:19" ht="12.95" customHeight="1">
      <c r="A1152" s="14" t="s">
        <v>8</v>
      </c>
      <c r="D1152" s="16">
        <f>SUM(D1144:D1151)</f>
        <v>74995.7</v>
      </c>
      <c r="F1152" s="16">
        <f>SUM(F1144:F1151)</f>
        <v>16499.054</v>
      </c>
      <c r="G1152" s="16">
        <f>SUM(G1144:G1151)</f>
        <v>91494.754000000001</v>
      </c>
      <c r="I1152" s="32">
        <f>SUM(F1137:F1139)</f>
        <v>0</v>
      </c>
      <c r="J1152" s="23"/>
    </row>
    <row r="1153" spans="1:19" s="13" customFormat="1" ht="12.95" customHeight="1">
      <c r="A1153" s="15"/>
      <c r="B1153" s="11"/>
      <c r="C1153" s="12"/>
      <c r="D1153" s="19"/>
      <c r="E1153" s="19"/>
      <c r="F1153" s="19"/>
      <c r="G1153" s="19"/>
      <c r="H1153" s="21"/>
      <c r="I1153" s="113"/>
    </row>
    <row r="1155" spans="1:19" s="66" customFormat="1" ht="24" customHeight="1">
      <c r="A1155" s="62" t="s">
        <v>1084</v>
      </c>
      <c r="B1155" s="62"/>
      <c r="C1155" s="78" t="s">
        <v>1086</v>
      </c>
      <c r="D1155" s="58">
        <v>8540</v>
      </c>
      <c r="E1155" s="64"/>
      <c r="F1155" s="64">
        <f>G1111+G1113</f>
        <v>8540</v>
      </c>
      <c r="G1155" s="64"/>
      <c r="H1155" s="42"/>
      <c r="I1155" s="120"/>
      <c r="J1155" s="117"/>
      <c r="K1155" s="117"/>
      <c r="L1155" s="117"/>
    </row>
    <row r="1156" spans="1:19" s="66" customFormat="1" ht="24" customHeight="1">
      <c r="A1156" s="62" t="s">
        <v>1087</v>
      </c>
      <c r="B1156" s="62"/>
      <c r="C1156" s="78" t="s">
        <v>1088</v>
      </c>
      <c r="D1156" s="58">
        <v>34770</v>
      </c>
      <c r="E1156" s="64"/>
      <c r="F1156" s="64">
        <f>G1146+G1147+G1116</f>
        <v>34770</v>
      </c>
      <c r="G1156" s="64"/>
      <c r="H1156" s="42"/>
      <c r="I1156" s="120"/>
      <c r="J1156" s="117"/>
      <c r="K1156" s="117"/>
      <c r="L1156" s="117"/>
    </row>
    <row r="1157" spans="1:19" s="66" customFormat="1" ht="24" customHeight="1">
      <c r="A1157" s="62" t="s">
        <v>1092</v>
      </c>
      <c r="B1157" s="62"/>
      <c r="C1157" s="78" t="s">
        <v>1093</v>
      </c>
      <c r="D1157" s="58">
        <v>14535.69</v>
      </c>
      <c r="E1157" s="64"/>
      <c r="F1157" s="64"/>
      <c r="G1157" s="64"/>
      <c r="H1157" s="42"/>
      <c r="I1157" s="120"/>
      <c r="J1157" s="117"/>
      <c r="K1157" s="117"/>
      <c r="L1157" s="117"/>
    </row>
    <row r="1158" spans="1:19" s="66" customFormat="1" ht="24" customHeight="1">
      <c r="A1158" s="62" t="s">
        <v>1090</v>
      </c>
      <c r="B1158" s="62"/>
      <c r="C1158" s="78" t="s">
        <v>1091</v>
      </c>
      <c r="D1158" s="58">
        <v>26230</v>
      </c>
      <c r="E1158" s="64"/>
      <c r="F1158" s="64">
        <f>G1164</f>
        <v>26230</v>
      </c>
      <c r="G1158" s="64"/>
      <c r="H1158" s="42"/>
      <c r="I1158" s="120"/>
      <c r="J1158" s="117"/>
      <c r="K1158" s="117"/>
      <c r="L1158" s="117"/>
    </row>
    <row r="1159" spans="1:19" s="66" customFormat="1" ht="24" customHeight="1">
      <c r="A1159" s="62" t="s">
        <v>1095</v>
      </c>
      <c r="B1159" s="62"/>
      <c r="C1159" s="78" t="s">
        <v>1096</v>
      </c>
      <c r="D1159" s="58">
        <v>36089.06</v>
      </c>
      <c r="E1159" s="64"/>
      <c r="F1159" s="64">
        <f>G1144</f>
        <v>36089.063999999998</v>
      </c>
      <c r="G1159" s="64"/>
      <c r="H1159" s="42"/>
      <c r="I1159" s="120"/>
      <c r="J1159" s="117"/>
      <c r="K1159" s="117"/>
      <c r="L1159" s="117"/>
    </row>
    <row r="1162" spans="1:19" s="25" customFormat="1" ht="18.95" customHeight="1">
      <c r="A1162" s="5" t="s">
        <v>1076</v>
      </c>
      <c r="B1162" s="5"/>
      <c r="C1162" s="5"/>
      <c r="D1162" s="16"/>
      <c r="E1162" s="16"/>
      <c r="F1162" s="16"/>
      <c r="G1162" s="16"/>
      <c r="H1162" s="24"/>
      <c r="I1162" s="27"/>
      <c r="J1162" s="3"/>
      <c r="K1162" s="4"/>
      <c r="L1162" s="4"/>
      <c r="M1162" s="4"/>
      <c r="N1162" s="4"/>
      <c r="O1162" s="4"/>
      <c r="P1162" s="4"/>
      <c r="Q1162" s="4"/>
      <c r="R1162" s="4"/>
      <c r="S1162" s="4"/>
    </row>
    <row r="1164" spans="1:19" ht="16.5" customHeight="1">
      <c r="A1164" s="1" t="s">
        <v>1079</v>
      </c>
      <c r="B1164" s="2" t="s">
        <v>1081</v>
      </c>
      <c r="C1164" s="134" t="s">
        <v>1080</v>
      </c>
      <c r="D1164" s="16">
        <v>21500</v>
      </c>
      <c r="F1164" s="16">
        <f t="shared" ref="F1164" si="484">D1164*22%</f>
        <v>4730</v>
      </c>
      <c r="G1164" s="16">
        <f>D1164+F1164</f>
        <v>26230</v>
      </c>
      <c r="H1164" s="43" t="s">
        <v>1143</v>
      </c>
    </row>
    <row r="1165" spans="1:19" ht="16.5" customHeight="1">
      <c r="A1165" s="1" t="s">
        <v>1082</v>
      </c>
      <c r="B1165" s="2" t="s">
        <v>1077</v>
      </c>
      <c r="C1165" s="134" t="s">
        <v>1078</v>
      </c>
      <c r="D1165" s="16">
        <v>376</v>
      </c>
      <c r="F1165" s="16">
        <f t="shared" ref="F1165" si="485">D1165*22%</f>
        <v>82.72</v>
      </c>
      <c r="G1165" s="16">
        <f>D1165+F1165</f>
        <v>458.72</v>
      </c>
      <c r="H1165" s="43" t="s">
        <v>1137</v>
      </c>
    </row>
    <row r="1166" spans="1:19" ht="16.5" customHeight="1">
      <c r="A1166" s="1" t="s">
        <v>1101</v>
      </c>
      <c r="B1166" s="2" t="s">
        <v>1099</v>
      </c>
      <c r="C1166" s="134" t="s">
        <v>1098</v>
      </c>
      <c r="D1166" s="16">
        <v>970</v>
      </c>
      <c r="F1166" s="16">
        <f t="shared" ref="F1166" si="486">D1166*22%</f>
        <v>213.4</v>
      </c>
      <c r="G1166" s="16">
        <f>D1166+F1166</f>
        <v>1183.4000000000001</v>
      </c>
      <c r="H1166" s="43" t="s">
        <v>1137</v>
      </c>
    </row>
    <row r="1167" spans="1:19" ht="16.5" customHeight="1">
      <c r="A1167" s="1" t="s">
        <v>1101</v>
      </c>
      <c r="B1167" s="2" t="s">
        <v>1100</v>
      </c>
      <c r="C1167" s="134" t="s">
        <v>1098</v>
      </c>
      <c r="D1167" s="16">
        <v>970</v>
      </c>
      <c r="F1167" s="16">
        <f t="shared" ref="F1167" si="487">D1167*22%</f>
        <v>213.4</v>
      </c>
      <c r="G1167" s="16">
        <f>D1167+F1167</f>
        <v>1183.4000000000001</v>
      </c>
      <c r="H1167" s="43" t="s">
        <v>1137</v>
      </c>
      <c r="I1167" s="16">
        <f>G1166+G1167+G1165</f>
        <v>2825.5200000000004</v>
      </c>
    </row>
    <row r="1168" spans="1:19" ht="16.5" customHeight="1">
      <c r="A1168" s="1" t="s">
        <v>1103</v>
      </c>
      <c r="B1168" s="2" t="s">
        <v>1102</v>
      </c>
      <c r="C1168" s="134" t="s">
        <v>897</v>
      </c>
      <c r="D1168" s="16">
        <v>2000</v>
      </c>
      <c r="F1168" s="16">
        <f t="shared" ref="F1168" si="488">D1168*22%</f>
        <v>440</v>
      </c>
      <c r="G1168" s="16">
        <f>D1168+F1168</f>
        <v>2440</v>
      </c>
      <c r="H1168" s="43" t="s">
        <v>1136</v>
      </c>
    </row>
    <row r="1169" spans="1:19" ht="16.5" customHeight="1">
      <c r="A1169" s="1" t="s">
        <v>1103</v>
      </c>
      <c r="B1169" s="2" t="s">
        <v>1142</v>
      </c>
      <c r="C1169" s="3" t="s">
        <v>1104</v>
      </c>
      <c r="D1169" s="16">
        <v>1504</v>
      </c>
      <c r="G1169" s="16">
        <f>D1169</f>
        <v>1504</v>
      </c>
      <c r="H1169" s="43" t="s">
        <v>1140</v>
      </c>
    </row>
    <row r="1171" spans="1:19" s="13" customFormat="1" ht="12.75" customHeight="1">
      <c r="A1171" s="10"/>
      <c r="B1171" s="11"/>
      <c r="C1171" s="12"/>
      <c r="D1171" s="19"/>
      <c r="E1171" s="19"/>
      <c r="F1171" s="19"/>
      <c r="G1171" s="19"/>
      <c r="H1171" s="21"/>
      <c r="I1171" s="28"/>
      <c r="J1171" s="12"/>
    </row>
    <row r="1172" spans="1:19" ht="12.95" customHeight="1"/>
    <row r="1173" spans="1:19" ht="12.95" customHeight="1">
      <c r="A1173" s="14" t="s">
        <v>8</v>
      </c>
      <c r="D1173" s="16">
        <f>SUM(D1163:D1172)</f>
        <v>27320</v>
      </c>
      <c r="F1173" s="16">
        <f>SUM(F1163:F1172)</f>
        <v>5679.5199999999995</v>
      </c>
      <c r="G1173" s="16">
        <f>SUM(G1163:G1172)</f>
        <v>32999.520000000004</v>
      </c>
      <c r="I1173" s="32">
        <f>SUM(G1164+G1169)</f>
        <v>27734</v>
      </c>
      <c r="J1173" s="23"/>
    </row>
    <row r="1174" spans="1:19" s="13" customFormat="1" ht="12.95" customHeight="1">
      <c r="A1174" s="15"/>
      <c r="B1174" s="11"/>
      <c r="C1174" s="12"/>
      <c r="D1174" s="19"/>
      <c r="E1174" s="19"/>
      <c r="F1174" s="19"/>
      <c r="G1174" s="19"/>
      <c r="H1174" s="21"/>
      <c r="I1174" s="113"/>
    </row>
    <row r="1176" spans="1:19" s="66" customFormat="1" ht="24" customHeight="1">
      <c r="A1176" s="62" t="s">
        <v>1095</v>
      </c>
      <c r="B1176" s="62"/>
      <c r="C1176" s="78" t="s">
        <v>1135</v>
      </c>
      <c r="D1176" s="58">
        <f>G1168</f>
        <v>2440</v>
      </c>
      <c r="E1176" s="64"/>
      <c r="F1176" s="64">
        <v>2440</v>
      </c>
      <c r="G1176" s="64"/>
      <c r="H1176" s="42"/>
      <c r="I1176" s="120"/>
      <c r="J1176" s="117"/>
      <c r="K1176" s="117"/>
      <c r="L1176" s="117"/>
    </row>
    <row r="1177" spans="1:19" s="66" customFormat="1" ht="24" customHeight="1">
      <c r="A1177" s="62" t="s">
        <v>1090</v>
      </c>
      <c r="B1177" s="62"/>
      <c r="C1177" s="78" t="s">
        <v>1144</v>
      </c>
      <c r="D1177" s="58">
        <v>26230</v>
      </c>
      <c r="E1177" s="64"/>
      <c r="F1177" s="64">
        <f>G1164</f>
        <v>26230</v>
      </c>
      <c r="G1177" s="64"/>
      <c r="H1177" s="42"/>
      <c r="I1177" s="120"/>
      <c r="J1177" s="117"/>
      <c r="K1177" s="117"/>
      <c r="L1177" s="117"/>
    </row>
    <row r="1178" spans="1:19" s="66" customFormat="1" ht="24" customHeight="1">
      <c r="A1178" s="62"/>
      <c r="B1178" s="62"/>
      <c r="C1178" s="78" t="s">
        <v>1138</v>
      </c>
      <c r="D1178" s="58">
        <v>2825.52</v>
      </c>
      <c r="E1178" s="64"/>
      <c r="F1178" s="64">
        <f>G1165+G1166+G1167</f>
        <v>2825.5200000000004</v>
      </c>
      <c r="G1178" s="64"/>
      <c r="H1178" s="42"/>
      <c r="I1178" s="120"/>
      <c r="J1178" s="117"/>
      <c r="K1178" s="117"/>
      <c r="L1178" s="117"/>
    </row>
    <row r="1179" spans="1:19" s="66" customFormat="1" ht="24" customHeight="1">
      <c r="A1179" s="62"/>
      <c r="B1179" s="62"/>
      <c r="C1179" s="78" t="s">
        <v>1141</v>
      </c>
      <c r="D1179" s="58">
        <v>1504</v>
      </c>
      <c r="E1179" s="64"/>
      <c r="F1179" s="64">
        <f>G1169</f>
        <v>1504</v>
      </c>
      <c r="G1179" s="64"/>
      <c r="H1179" s="42"/>
      <c r="I1179" s="120"/>
      <c r="J1179" s="117"/>
      <c r="K1179" s="117"/>
      <c r="L1179" s="117"/>
    </row>
    <row r="1182" spans="1:19" s="25" customFormat="1" ht="18.95" customHeight="1">
      <c r="A1182" s="5" t="s">
        <v>1105</v>
      </c>
      <c r="B1182" s="5"/>
      <c r="C1182" s="5"/>
      <c r="D1182" s="16"/>
      <c r="E1182" s="16"/>
      <c r="F1182" s="16"/>
      <c r="G1182" s="16"/>
      <c r="H1182" s="24"/>
      <c r="I1182" s="27"/>
      <c r="J1182" s="3"/>
      <c r="K1182" s="4"/>
      <c r="L1182" s="4"/>
      <c r="M1182" s="4"/>
      <c r="N1182" s="4"/>
      <c r="O1182" s="4"/>
      <c r="P1182" s="4"/>
      <c r="Q1182" s="4"/>
      <c r="R1182" s="4"/>
      <c r="S1182" s="4"/>
    </row>
    <row r="1184" spans="1:19" ht="16.5" customHeight="1">
      <c r="A1184" s="1" t="s">
        <v>1103</v>
      </c>
      <c r="B1184" s="2" t="s">
        <v>919</v>
      </c>
      <c r="C1184" s="3" t="s">
        <v>1106</v>
      </c>
      <c r="D1184" s="16">
        <v>3780.26</v>
      </c>
      <c r="G1184" s="16">
        <f>D1184</f>
        <v>3780.26</v>
      </c>
      <c r="H1184" s="43" t="s">
        <v>1157</v>
      </c>
    </row>
    <row r="1185" spans="1:12" ht="16.5" customHeight="1">
      <c r="A1185" s="1" t="s">
        <v>1103</v>
      </c>
      <c r="B1185" s="2" t="s">
        <v>921</v>
      </c>
      <c r="C1185" s="3" t="s">
        <v>1106</v>
      </c>
      <c r="D1185" s="16">
        <v>1087.94</v>
      </c>
      <c r="G1185" s="16">
        <f>D1185</f>
        <v>1087.94</v>
      </c>
      <c r="H1185" s="43" t="s">
        <v>1149</v>
      </c>
    </row>
    <row r="1186" spans="1:12" ht="16.5" customHeight="1">
      <c r="A1186" s="1" t="s">
        <v>1103</v>
      </c>
      <c r="B1186" s="2" t="s">
        <v>1108</v>
      </c>
      <c r="C1186" s="134" t="s">
        <v>1107</v>
      </c>
      <c r="D1186" s="16">
        <v>8894.2000000000007</v>
      </c>
      <c r="F1186" s="16">
        <f t="shared" ref="F1186" si="489">D1186*22%</f>
        <v>1956.7240000000002</v>
      </c>
      <c r="G1186" s="16">
        <f t="shared" ref="G1186:G1190" si="490">D1186+F1186</f>
        <v>10850.924000000001</v>
      </c>
      <c r="H1186" s="43" t="s">
        <v>1146</v>
      </c>
    </row>
    <row r="1187" spans="1:12" ht="16.5" customHeight="1">
      <c r="A1187" s="1" t="s">
        <v>1103</v>
      </c>
      <c r="B1187" s="2" t="s">
        <v>1109</v>
      </c>
      <c r="C1187" s="134" t="s">
        <v>1145</v>
      </c>
      <c r="D1187" s="16">
        <v>970</v>
      </c>
      <c r="F1187" s="16">
        <f t="shared" ref="F1187" si="491">D1187*22%</f>
        <v>213.4</v>
      </c>
      <c r="G1187" s="16">
        <f t="shared" si="490"/>
        <v>1183.4000000000001</v>
      </c>
      <c r="H1187" s="43" t="s">
        <v>1146</v>
      </c>
    </row>
    <row r="1188" spans="1:12" ht="16.5" customHeight="1">
      <c r="A1188" s="1" t="s">
        <v>1103</v>
      </c>
      <c r="B1188" s="2" t="s">
        <v>1110</v>
      </c>
      <c r="C1188" s="134" t="s">
        <v>1111</v>
      </c>
      <c r="D1188" s="16">
        <v>970</v>
      </c>
      <c r="F1188" s="16">
        <f t="shared" ref="F1188" si="492">D1188*22%</f>
        <v>213.4</v>
      </c>
      <c r="G1188" s="16">
        <f t="shared" si="490"/>
        <v>1183.4000000000001</v>
      </c>
      <c r="H1188" s="43" t="s">
        <v>1153</v>
      </c>
    </row>
    <row r="1189" spans="1:12" ht="16.5" customHeight="1">
      <c r="A1189" s="1" t="s">
        <v>1122</v>
      </c>
      <c r="B1189" s="2" t="s">
        <v>1113</v>
      </c>
      <c r="C1189" s="134" t="s">
        <v>1112</v>
      </c>
      <c r="D1189" s="16">
        <v>27900</v>
      </c>
      <c r="F1189" s="16">
        <f t="shared" ref="F1189" si="493">D1189*22%</f>
        <v>6138</v>
      </c>
      <c r="G1189" s="16">
        <f t="shared" si="490"/>
        <v>34038</v>
      </c>
      <c r="H1189" s="43" t="s">
        <v>1146</v>
      </c>
    </row>
    <row r="1190" spans="1:12" ht="16.5" customHeight="1">
      <c r="A1190" s="1" t="s">
        <v>1103</v>
      </c>
      <c r="B1190" s="2" t="s">
        <v>1114</v>
      </c>
      <c r="C1190" s="134" t="s">
        <v>1115</v>
      </c>
      <c r="D1190" s="16">
        <v>13632</v>
      </c>
      <c r="F1190" s="16">
        <f t="shared" ref="F1190" si="494">D1190*22%</f>
        <v>2999.04</v>
      </c>
      <c r="G1190" s="16">
        <f t="shared" si="490"/>
        <v>16631.04</v>
      </c>
      <c r="H1190" s="43" t="s">
        <v>1146</v>
      </c>
    </row>
    <row r="1191" spans="1:12" ht="16.5" customHeight="1">
      <c r="A1191" s="1" t="s">
        <v>1103</v>
      </c>
      <c r="B1191" s="2" t="s">
        <v>1116</v>
      </c>
      <c r="C1191" s="134" t="s">
        <v>1117</v>
      </c>
      <c r="D1191" s="32">
        <v>-376</v>
      </c>
      <c r="E1191" s="32"/>
      <c r="F1191" s="32">
        <f t="shared" ref="F1191" si="495">D1191*22%</f>
        <v>-82.72</v>
      </c>
      <c r="G1191" s="32">
        <f>D1191+F1191</f>
        <v>-458.72</v>
      </c>
      <c r="H1191" s="43" t="s">
        <v>1248</v>
      </c>
      <c r="I1191" s="16">
        <f>G1186+G1187+G1188+G1189+G1190</f>
        <v>63886.764000000003</v>
      </c>
    </row>
    <row r="1193" spans="1:12" s="13" customFormat="1" ht="12.75" customHeight="1">
      <c r="A1193" s="10"/>
      <c r="B1193" s="11"/>
      <c r="C1193" s="12"/>
      <c r="D1193" s="19"/>
      <c r="E1193" s="19"/>
      <c r="F1193" s="19"/>
      <c r="G1193" s="19"/>
      <c r="H1193" s="21"/>
      <c r="I1193" s="28"/>
      <c r="J1193" s="12"/>
    </row>
    <row r="1194" spans="1:12" ht="12.95" customHeight="1"/>
    <row r="1195" spans="1:12" ht="12.95" customHeight="1">
      <c r="A1195" s="14" t="s">
        <v>8</v>
      </c>
      <c r="D1195" s="16">
        <f>SUM(D1180:D1194)</f>
        <v>56858.400000000001</v>
      </c>
      <c r="F1195" s="16">
        <f>SUM(F1180:F1194)</f>
        <v>11437.844000000003</v>
      </c>
      <c r="G1195" s="16">
        <f>SUM(G1180:G1194)</f>
        <v>68296.244000000006</v>
      </c>
      <c r="I1195" s="32">
        <f>SUM(G1184:G1190)</f>
        <v>68754.964000000007</v>
      </c>
      <c r="J1195" s="23"/>
    </row>
    <row r="1196" spans="1:12" s="13" customFormat="1" ht="12.95" customHeight="1">
      <c r="A1196" s="15"/>
      <c r="B1196" s="11"/>
      <c r="C1196" s="12"/>
      <c r="D1196" s="19"/>
      <c r="E1196" s="19"/>
      <c r="F1196" s="19"/>
      <c r="G1196" s="19"/>
      <c r="H1196" s="21"/>
      <c r="I1196" s="113"/>
    </row>
    <row r="1197" spans="1:12" s="66" customFormat="1" ht="24" customHeight="1">
      <c r="A1197" s="62" t="s">
        <v>1090</v>
      </c>
      <c r="B1197" s="62"/>
      <c r="C1197" s="78" t="s">
        <v>1147</v>
      </c>
      <c r="D1197" s="58">
        <v>62703.360000000001</v>
      </c>
      <c r="E1197" s="64"/>
      <c r="F1197" s="64">
        <f>G1186+G1187+G1189+G1190</f>
        <v>62703.364000000001</v>
      </c>
      <c r="G1197" s="64"/>
      <c r="H1197" s="42"/>
      <c r="I1197" s="120"/>
      <c r="J1197" s="117"/>
      <c r="K1197" s="117"/>
      <c r="L1197" s="117"/>
    </row>
    <row r="1201" spans="1:19" s="25" customFormat="1" ht="18.95" customHeight="1">
      <c r="A1201" s="5" t="s">
        <v>1124</v>
      </c>
      <c r="B1201" s="5"/>
      <c r="C1201" s="5"/>
      <c r="D1201" s="16"/>
      <c r="E1201" s="16"/>
      <c r="F1201" s="16"/>
      <c r="G1201" s="16"/>
      <c r="H1201" s="24"/>
      <c r="I1201" s="27"/>
      <c r="J1201" s="3"/>
      <c r="K1201" s="4"/>
      <c r="L1201" s="4"/>
      <c r="M1201" s="4"/>
      <c r="N1201" s="4"/>
      <c r="O1201" s="4"/>
      <c r="P1201" s="4"/>
      <c r="Q1201" s="4"/>
      <c r="R1201" s="4"/>
      <c r="S1201" s="4"/>
    </row>
    <row r="1203" spans="1:19" ht="16.5" customHeight="1">
      <c r="A1203" s="1" t="s">
        <v>1123</v>
      </c>
      <c r="B1203" s="2" t="s">
        <v>1119</v>
      </c>
      <c r="C1203" s="134" t="s">
        <v>1118</v>
      </c>
      <c r="D1203" s="93">
        <v>9890</v>
      </c>
      <c r="E1203" s="32"/>
      <c r="F1203" s="93">
        <f t="shared" ref="F1203" si="496">D1203*22%</f>
        <v>2175.8000000000002</v>
      </c>
      <c r="G1203" s="93">
        <f t="shared" ref="G1203:G1208" si="497">D1203+F1203</f>
        <v>12065.8</v>
      </c>
      <c r="H1203" s="43" t="s">
        <v>1152</v>
      </c>
    </row>
    <row r="1204" spans="1:19" ht="16.5" customHeight="1">
      <c r="A1204" s="1" t="s">
        <v>1121</v>
      </c>
      <c r="B1204" s="2" t="s">
        <v>1125</v>
      </c>
      <c r="C1204" s="134" t="s">
        <v>1120</v>
      </c>
      <c r="D1204" s="93">
        <v>9928.6</v>
      </c>
      <c r="E1204" s="32"/>
      <c r="F1204" s="93">
        <f t="shared" ref="F1204" si="498">D1204*22%</f>
        <v>2184.2919999999999</v>
      </c>
      <c r="G1204" s="93">
        <f t="shared" si="497"/>
        <v>12112.892</v>
      </c>
      <c r="H1204" s="43" t="s">
        <v>1152</v>
      </c>
    </row>
    <row r="1205" spans="1:19" ht="16.5" customHeight="1">
      <c r="A1205" s="1" t="s">
        <v>1121</v>
      </c>
      <c r="B1205" s="2" t="s">
        <v>1128</v>
      </c>
      <c r="C1205" s="134" t="s">
        <v>1126</v>
      </c>
      <c r="D1205" s="93">
        <v>1642</v>
      </c>
      <c r="E1205" s="32"/>
      <c r="F1205" s="93">
        <f t="shared" ref="F1205" si="499">D1205*22%</f>
        <v>361.24</v>
      </c>
      <c r="G1205" s="93">
        <f t="shared" si="497"/>
        <v>2003.24</v>
      </c>
      <c r="H1205" s="43" t="s">
        <v>1152</v>
      </c>
    </row>
    <row r="1206" spans="1:19" ht="16.5" customHeight="1">
      <c r="A1206" s="1" t="s">
        <v>1129</v>
      </c>
      <c r="B1206" s="2" t="s">
        <v>1130</v>
      </c>
      <c r="C1206" s="134" t="s">
        <v>1127</v>
      </c>
      <c r="D1206" s="93">
        <v>40000</v>
      </c>
      <c r="E1206" s="32"/>
      <c r="F1206" s="93">
        <f t="shared" ref="F1206:F1207" si="500">D1206*22%</f>
        <v>8800</v>
      </c>
      <c r="G1206" s="93">
        <f t="shared" si="497"/>
        <v>48800</v>
      </c>
      <c r="H1206" s="43" t="s">
        <v>1156</v>
      </c>
    </row>
    <row r="1207" spans="1:19" ht="16.5" customHeight="1">
      <c r="A1207" s="1" t="s">
        <v>1129</v>
      </c>
      <c r="B1207" s="2" t="s">
        <v>1131</v>
      </c>
      <c r="C1207" s="134" t="s">
        <v>1132</v>
      </c>
      <c r="D1207" s="93">
        <v>6500</v>
      </c>
      <c r="E1207" s="32"/>
      <c r="F1207" s="93">
        <f t="shared" si="500"/>
        <v>1430</v>
      </c>
      <c r="G1207" s="93">
        <f t="shared" si="497"/>
        <v>7930</v>
      </c>
      <c r="H1207" s="43" t="s">
        <v>1152</v>
      </c>
    </row>
    <row r="1208" spans="1:19" ht="16.5" customHeight="1">
      <c r="A1208" s="1" t="s">
        <v>1133</v>
      </c>
      <c r="B1208" s="2" t="s">
        <v>1139</v>
      </c>
      <c r="C1208" s="134" t="s">
        <v>1134</v>
      </c>
      <c r="D1208" s="93">
        <v>970</v>
      </c>
      <c r="E1208" s="32"/>
      <c r="F1208" s="93">
        <f t="shared" ref="F1208" si="501">D1208*22%</f>
        <v>213.4</v>
      </c>
      <c r="G1208" s="93">
        <f t="shared" si="497"/>
        <v>1183.4000000000001</v>
      </c>
      <c r="H1208" s="43" t="s">
        <v>1152</v>
      </c>
      <c r="I1208" s="16">
        <f>G1203+G1204+G1205+G1207+G1208+G1188</f>
        <v>36478.732000000004</v>
      </c>
    </row>
    <row r="1210" spans="1:19" s="13" customFormat="1" ht="12.75" customHeight="1">
      <c r="A1210" s="10"/>
      <c r="B1210" s="11"/>
      <c r="C1210" s="12"/>
      <c r="D1210" s="19"/>
      <c r="E1210" s="19"/>
      <c r="F1210" s="19"/>
      <c r="G1210" s="19"/>
      <c r="H1210" s="21"/>
      <c r="I1210" s="28"/>
      <c r="J1210" s="12"/>
    </row>
    <row r="1211" spans="1:19" ht="12.95" customHeight="1"/>
    <row r="1212" spans="1:19" ht="12.95" customHeight="1">
      <c r="A1212" s="14" t="s">
        <v>8</v>
      </c>
      <c r="D1212" s="16">
        <f>SUM(D1203:D1211)</f>
        <v>68930.600000000006</v>
      </c>
      <c r="F1212" s="16">
        <f>SUM(F1203:F1211)</f>
        <v>15164.732</v>
      </c>
      <c r="G1212" s="16">
        <f>SUM(G1203:G1211)</f>
        <v>84095.331999999995</v>
      </c>
      <c r="I1212" s="32">
        <f>SUM(G1203:G1208)</f>
        <v>84095.331999999995</v>
      </c>
      <c r="J1212" s="23"/>
    </row>
    <row r="1213" spans="1:19" s="13" customFormat="1" ht="12.95" customHeight="1">
      <c r="A1213" s="15"/>
      <c r="B1213" s="11"/>
      <c r="C1213" s="12"/>
      <c r="D1213" s="19"/>
      <c r="E1213" s="19"/>
      <c r="F1213" s="19"/>
      <c r="G1213" s="19"/>
      <c r="H1213" s="21"/>
      <c r="I1213" s="113"/>
    </row>
    <row r="1215" spans="1:19" s="66" customFormat="1" ht="24" customHeight="1">
      <c r="A1215" s="62" t="s">
        <v>1148</v>
      </c>
      <c r="B1215" s="62"/>
      <c r="C1215" s="78" t="s">
        <v>1150</v>
      </c>
      <c r="D1215" s="58">
        <v>1087.94</v>
      </c>
      <c r="E1215" s="64"/>
      <c r="F1215" s="64">
        <f>G1185</f>
        <v>1087.94</v>
      </c>
      <c r="G1215" s="64"/>
      <c r="H1215" s="42"/>
      <c r="I1215" s="120"/>
      <c r="J1215" s="117"/>
      <c r="K1215" s="117"/>
      <c r="L1215" s="117"/>
    </row>
    <row r="1216" spans="1:19" s="66" customFormat="1" ht="24" customHeight="1">
      <c r="A1216" s="62" t="s">
        <v>1158</v>
      </c>
      <c r="B1216" s="62"/>
      <c r="C1216" s="78" t="s">
        <v>1150</v>
      </c>
      <c r="D1216" s="58">
        <v>3780.26</v>
      </c>
      <c r="E1216" s="64"/>
      <c r="F1216" s="64">
        <f>G1184</f>
        <v>3780.26</v>
      </c>
      <c r="G1216" s="64"/>
      <c r="H1216" s="42"/>
      <c r="I1216" s="120"/>
      <c r="J1216" s="117"/>
      <c r="K1216" s="117"/>
      <c r="L1216" s="117"/>
    </row>
    <row r="1217" spans="1:19" s="66" customFormat="1" ht="24" customHeight="1">
      <c r="A1217" s="62" t="s">
        <v>1151</v>
      </c>
      <c r="B1217" s="62"/>
      <c r="C1217" s="78" t="s">
        <v>1154</v>
      </c>
      <c r="D1217" s="58">
        <v>36478.730000000003</v>
      </c>
      <c r="E1217" s="64"/>
      <c r="F1217" s="64">
        <f>G1188+G1203+G1204+G1205+G1207+G1208</f>
        <v>36478.731999999996</v>
      </c>
      <c r="G1217" s="64"/>
      <c r="H1217" s="42"/>
      <c r="I1217" s="120"/>
      <c r="J1217" s="117"/>
      <c r="K1217" s="117"/>
      <c r="L1217" s="117"/>
    </row>
    <row r="1220" spans="1:19" s="25" customFormat="1" ht="18.95" customHeight="1">
      <c r="A1220" s="5" t="s">
        <v>1160</v>
      </c>
      <c r="B1220" s="5"/>
      <c r="C1220" s="5"/>
      <c r="D1220" s="16"/>
      <c r="E1220" s="16"/>
      <c r="F1220" s="16"/>
      <c r="G1220" s="16"/>
      <c r="H1220" s="24"/>
      <c r="I1220" s="27"/>
      <c r="J1220" s="3"/>
      <c r="K1220" s="4"/>
      <c r="L1220" s="4"/>
      <c r="M1220" s="4"/>
      <c r="N1220" s="4"/>
      <c r="O1220" s="4"/>
      <c r="P1220" s="4"/>
      <c r="Q1220" s="4"/>
      <c r="R1220" s="4"/>
      <c r="S1220" s="4"/>
    </row>
    <row r="1221" spans="1:19" ht="22.5" customHeight="1">
      <c r="A1221" s="1" t="s">
        <v>1161</v>
      </c>
      <c r="B1221" s="2" t="s">
        <v>1139</v>
      </c>
      <c r="C1221" s="134" t="s">
        <v>1134</v>
      </c>
      <c r="D1221" s="93">
        <v>970</v>
      </c>
      <c r="E1221" s="32"/>
      <c r="F1221" s="93">
        <f t="shared" ref="F1221" si="502">D1221*22%</f>
        <v>213.4</v>
      </c>
      <c r="G1221" s="93">
        <f t="shared" ref="G1221" si="503">D1221+F1221</f>
        <v>1183.4000000000001</v>
      </c>
      <c r="H1221" s="43"/>
      <c r="I1221" s="16"/>
    </row>
    <row r="1222" spans="1:19" ht="22.5" customHeight="1">
      <c r="A1222" s="1" t="s">
        <v>1161</v>
      </c>
      <c r="B1222" s="2" t="s">
        <v>1162</v>
      </c>
      <c r="C1222" s="134" t="s">
        <v>1132</v>
      </c>
      <c r="D1222" s="93">
        <v>5500</v>
      </c>
      <c r="E1222" s="32"/>
      <c r="F1222" s="93">
        <f t="shared" ref="F1222" si="504">D1222*22%</f>
        <v>1210</v>
      </c>
      <c r="G1222" s="93">
        <f t="shared" ref="G1222" si="505">D1222+F1222</f>
        <v>6710</v>
      </c>
      <c r="H1222" s="43" t="s">
        <v>1180</v>
      </c>
      <c r="I1222" s="16"/>
    </row>
    <row r="1223" spans="1:19" ht="22.5" customHeight="1">
      <c r="A1223" s="1" t="s">
        <v>1161</v>
      </c>
      <c r="B1223" s="2" t="s">
        <v>1163</v>
      </c>
      <c r="C1223" s="134" t="s">
        <v>1164</v>
      </c>
      <c r="D1223" s="93">
        <v>9100</v>
      </c>
      <c r="E1223" s="32"/>
      <c r="F1223" s="93">
        <f t="shared" ref="F1223" si="506">D1223*22%</f>
        <v>2002</v>
      </c>
      <c r="G1223" s="93">
        <f t="shared" ref="G1223" si="507">D1223+F1223</f>
        <v>11102</v>
      </c>
      <c r="H1223" s="43" t="s">
        <v>1325</v>
      </c>
      <c r="I1223" s="16"/>
    </row>
    <row r="1224" spans="1:19" ht="22.5" customHeight="1">
      <c r="A1224" s="1" t="s">
        <v>1161</v>
      </c>
      <c r="B1224" s="2" t="s">
        <v>1166</v>
      </c>
      <c r="C1224" s="134" t="s">
        <v>1165</v>
      </c>
      <c r="D1224" s="93">
        <v>9000</v>
      </c>
      <c r="E1224" s="32"/>
      <c r="F1224" s="93">
        <f t="shared" ref="F1224" si="508">D1224*22%</f>
        <v>1980</v>
      </c>
      <c r="G1224" s="93">
        <f t="shared" ref="G1224" si="509">D1224+F1224</f>
        <v>10980</v>
      </c>
      <c r="H1224" s="43" t="s">
        <v>1180</v>
      </c>
      <c r="I1224" s="16"/>
    </row>
    <row r="1225" spans="1:19" ht="22.5" customHeight="1">
      <c r="A1225" s="1" t="s">
        <v>1161</v>
      </c>
      <c r="B1225" s="2" t="s">
        <v>1167</v>
      </c>
      <c r="C1225" s="134" t="s">
        <v>1168</v>
      </c>
      <c r="D1225" s="93">
        <v>21476</v>
      </c>
      <c r="E1225" s="32"/>
      <c r="F1225" s="93">
        <f t="shared" ref="F1225" si="510">D1225*22%</f>
        <v>4724.72</v>
      </c>
      <c r="G1225" s="93">
        <f t="shared" ref="G1225:G1226" si="511">D1225+F1225</f>
        <v>26200.720000000001</v>
      </c>
      <c r="H1225" s="43" t="s">
        <v>1180</v>
      </c>
      <c r="I1225" s="32">
        <f>G1221+G1223</f>
        <v>12285.4</v>
      </c>
    </row>
    <row r="1226" spans="1:19" ht="15.95" customHeight="1">
      <c r="A1226" s="1" t="s">
        <v>1341</v>
      </c>
      <c r="B1226" s="2" t="s">
        <v>1197</v>
      </c>
      <c r="C1226" s="134" t="s">
        <v>448</v>
      </c>
      <c r="D1226" s="16">
        <v>20337.18</v>
      </c>
      <c r="G1226" s="16">
        <f t="shared" si="511"/>
        <v>20337.18</v>
      </c>
      <c r="H1226" s="43" t="s">
        <v>1198</v>
      </c>
      <c r="I1226" s="111"/>
      <c r="J1226" s="32"/>
    </row>
    <row r="1227" spans="1:19" s="13" customFormat="1" ht="12.75" customHeight="1">
      <c r="A1227" s="10"/>
      <c r="B1227" s="11"/>
      <c r="C1227" s="12"/>
      <c r="D1227" s="19"/>
      <c r="E1227" s="19"/>
      <c r="F1227" s="19"/>
      <c r="G1227" s="19"/>
      <c r="H1227" s="21"/>
      <c r="I1227" s="28"/>
      <c r="J1227" s="12"/>
    </row>
    <row r="1228" spans="1:19" ht="12.95" customHeight="1"/>
    <row r="1229" spans="1:19" ht="12.95" customHeight="1">
      <c r="A1229" s="14" t="s">
        <v>8</v>
      </c>
      <c r="D1229" s="16">
        <f>SUM(D1221:D1228)</f>
        <v>66383.179999999993</v>
      </c>
      <c r="F1229" s="16">
        <f>SUM(F1221:F1228)</f>
        <v>10130.119999999999</v>
      </c>
      <c r="G1229" s="16">
        <f>SUM(G1221:G1228)</f>
        <v>76513.3</v>
      </c>
      <c r="I1229" s="32"/>
      <c r="J1229" s="23"/>
    </row>
    <row r="1230" spans="1:19" s="13" customFormat="1" ht="12.95" customHeight="1">
      <c r="A1230" s="15"/>
      <c r="B1230" s="11"/>
      <c r="C1230" s="12"/>
      <c r="D1230" s="19"/>
      <c r="E1230" s="19"/>
      <c r="F1230" s="19"/>
      <c r="G1230" s="19"/>
      <c r="H1230" s="21"/>
      <c r="I1230" s="113"/>
    </row>
    <row r="1232" spans="1:19" s="60" customFormat="1" ht="24" customHeight="1">
      <c r="A1232" s="56" t="s">
        <v>1159</v>
      </c>
      <c r="B1232" s="56"/>
      <c r="C1232" s="57" t="s">
        <v>1181</v>
      </c>
      <c r="D1232" s="58">
        <v>43890.720000000001</v>
      </c>
      <c r="E1232" s="58"/>
      <c r="F1232" s="79">
        <f>G1222+G1224+G1225</f>
        <v>43890.720000000001</v>
      </c>
      <c r="G1232" s="58"/>
      <c r="H1232" s="32"/>
      <c r="I1232" s="89"/>
      <c r="J1232" s="115"/>
      <c r="K1232" s="115"/>
      <c r="L1232" s="115"/>
    </row>
    <row r="1233" spans="1:12" s="60" customFormat="1" ht="24" customHeight="1">
      <c r="A1233" s="56" t="s">
        <v>1182</v>
      </c>
      <c r="B1233" s="56"/>
      <c r="C1233" s="57" t="s">
        <v>1196</v>
      </c>
      <c r="D1233" s="58">
        <v>40125.919999999998</v>
      </c>
      <c r="E1233" s="58"/>
      <c r="F1233" s="58" t="s">
        <v>1201</v>
      </c>
      <c r="G1233" s="58"/>
      <c r="H1233" s="32"/>
      <c r="I1233" s="89"/>
      <c r="J1233" s="115"/>
      <c r="K1233" s="115"/>
      <c r="L1233" s="115"/>
    </row>
    <row r="1234" spans="1:12" s="60" customFormat="1" ht="30" customHeight="1">
      <c r="A1234" s="144" t="s">
        <v>1182</v>
      </c>
      <c r="B1234" s="145"/>
      <c r="C1234" s="146" t="s">
        <v>1199</v>
      </c>
      <c r="D1234" s="147">
        <v>20337.18</v>
      </c>
      <c r="E1234" s="147"/>
      <c r="F1234" s="147"/>
      <c r="G1234" s="148"/>
      <c r="H1234" s="32"/>
      <c r="I1234" s="89"/>
      <c r="J1234" s="115"/>
      <c r="K1234" s="115"/>
      <c r="L1234" s="115"/>
    </row>
    <row r="1235" spans="1:12" s="87" customFormat="1" ht="69.75" customHeight="1">
      <c r="A1235" s="157" t="s">
        <v>1200</v>
      </c>
      <c r="B1235" s="83"/>
      <c r="C1235" s="84"/>
      <c r="D1235" s="85"/>
      <c r="E1235" s="85"/>
      <c r="F1235" s="85"/>
      <c r="G1235" s="158"/>
      <c r="H1235" s="159"/>
      <c r="I1235" s="160"/>
    </row>
    <row r="1236" spans="1:12" s="115" customFormat="1" ht="17.100000000000001" customHeight="1">
      <c r="A1236" s="149" t="s">
        <v>141</v>
      </c>
      <c r="B1236" s="129" t="s">
        <v>146</v>
      </c>
      <c r="C1236" s="130" t="s">
        <v>145</v>
      </c>
      <c r="D1236" s="127">
        <v>480</v>
      </c>
      <c r="E1236" s="127"/>
      <c r="F1236" s="127"/>
      <c r="G1236" s="150">
        <f t="shared" ref="G1236:G1238" si="512">D1236</f>
        <v>480</v>
      </c>
      <c r="H1236" s="32"/>
      <c r="I1236" s="89"/>
    </row>
    <row r="1237" spans="1:12" s="115" customFormat="1" ht="17.100000000000001" customHeight="1">
      <c r="A1237" s="149" t="s">
        <v>141</v>
      </c>
      <c r="B1237" s="125" t="s">
        <v>147</v>
      </c>
      <c r="C1237" s="126" t="s">
        <v>145</v>
      </c>
      <c r="D1237" s="127">
        <v>277.88</v>
      </c>
      <c r="E1237" s="127"/>
      <c r="F1237" s="127"/>
      <c r="G1237" s="150">
        <f t="shared" si="512"/>
        <v>277.88</v>
      </c>
      <c r="H1237" s="32"/>
      <c r="I1237" s="89"/>
    </row>
    <row r="1238" spans="1:12" s="115" customFormat="1" ht="17.100000000000001" customHeight="1">
      <c r="A1238" s="151" t="s">
        <v>178</v>
      </c>
      <c r="B1238" s="129" t="s">
        <v>179</v>
      </c>
      <c r="C1238" s="130" t="s">
        <v>145</v>
      </c>
      <c r="D1238" s="127">
        <v>4846.97</v>
      </c>
      <c r="E1238" s="127"/>
      <c r="F1238" s="127"/>
      <c r="G1238" s="150">
        <f t="shared" si="512"/>
        <v>4846.97</v>
      </c>
      <c r="H1238" s="32"/>
      <c r="I1238" s="89"/>
    </row>
    <row r="1239" spans="1:12" s="115" customFormat="1" ht="17.100000000000001" customHeight="1">
      <c r="A1239" s="151" t="s">
        <v>274</v>
      </c>
      <c r="B1239" s="129" t="s">
        <v>288</v>
      </c>
      <c r="C1239" s="130" t="s">
        <v>112</v>
      </c>
      <c r="D1239" s="127">
        <v>1722.21</v>
      </c>
      <c r="E1239" s="127"/>
      <c r="F1239" s="127"/>
      <c r="G1239" s="150">
        <f t="shared" ref="G1239:G1244" si="513">D1239+F1239</f>
        <v>1722.21</v>
      </c>
      <c r="H1239" s="32"/>
      <c r="I1239" s="89"/>
    </row>
    <row r="1240" spans="1:12" s="115" customFormat="1" ht="17.100000000000001" customHeight="1">
      <c r="A1240" s="151" t="s">
        <v>274</v>
      </c>
      <c r="B1240" s="129" t="s">
        <v>289</v>
      </c>
      <c r="C1240" s="130" t="s">
        <v>112</v>
      </c>
      <c r="D1240" s="127">
        <v>371.25</v>
      </c>
      <c r="E1240" s="127"/>
      <c r="F1240" s="127"/>
      <c r="G1240" s="150">
        <f t="shared" si="513"/>
        <v>371.25</v>
      </c>
      <c r="H1240" s="32"/>
      <c r="I1240" s="89"/>
    </row>
    <row r="1241" spans="1:12" s="115" customFormat="1" ht="17.100000000000001" customHeight="1">
      <c r="A1241" s="151" t="s">
        <v>346</v>
      </c>
      <c r="B1241" s="129" t="s">
        <v>348</v>
      </c>
      <c r="C1241" s="130" t="s">
        <v>347</v>
      </c>
      <c r="D1241" s="127">
        <v>310.8</v>
      </c>
      <c r="E1241" s="127"/>
      <c r="F1241" s="127"/>
      <c r="G1241" s="150">
        <f t="shared" si="513"/>
        <v>310.8</v>
      </c>
      <c r="H1241" s="32"/>
      <c r="I1241" s="89"/>
    </row>
    <row r="1242" spans="1:12" s="115" customFormat="1" ht="17.100000000000001" customHeight="1">
      <c r="A1242" s="151" t="s">
        <v>346</v>
      </c>
      <c r="B1242" s="129" t="s">
        <v>349</v>
      </c>
      <c r="C1242" s="130" t="s">
        <v>347</v>
      </c>
      <c r="D1242" s="127">
        <v>222</v>
      </c>
      <c r="E1242" s="127"/>
      <c r="F1242" s="127"/>
      <c r="G1242" s="150">
        <f t="shared" si="513"/>
        <v>222</v>
      </c>
      <c r="H1242" s="32"/>
      <c r="I1242" s="89"/>
    </row>
    <row r="1243" spans="1:12" s="115" customFormat="1" ht="17.100000000000001" customHeight="1">
      <c r="A1243" s="151" t="s">
        <v>346</v>
      </c>
      <c r="B1243" s="129" t="s">
        <v>350</v>
      </c>
      <c r="C1243" s="130" t="s">
        <v>347</v>
      </c>
      <c r="D1243" s="127">
        <v>418</v>
      </c>
      <c r="E1243" s="127"/>
      <c r="F1243" s="127"/>
      <c r="G1243" s="150">
        <f t="shared" si="513"/>
        <v>418</v>
      </c>
      <c r="H1243" s="32"/>
      <c r="I1243" s="89"/>
    </row>
    <row r="1244" spans="1:12" s="115" customFormat="1" ht="17.100000000000001" customHeight="1">
      <c r="A1244" s="151" t="s">
        <v>365</v>
      </c>
      <c r="B1244" s="129" t="s">
        <v>372</v>
      </c>
      <c r="C1244" s="130" t="s">
        <v>112</v>
      </c>
      <c r="D1244" s="127">
        <v>278.67</v>
      </c>
      <c r="E1244" s="127"/>
      <c r="F1244" s="127"/>
      <c r="G1244" s="150">
        <f t="shared" si="513"/>
        <v>278.67</v>
      </c>
      <c r="H1244" s="32"/>
      <c r="I1244" s="89"/>
    </row>
    <row r="1245" spans="1:12" s="115" customFormat="1" ht="17.100000000000001" customHeight="1">
      <c r="A1245" s="151" t="s">
        <v>401</v>
      </c>
      <c r="B1245" s="129" t="s">
        <v>406</v>
      </c>
      <c r="C1245" s="130" t="s">
        <v>112</v>
      </c>
      <c r="D1245" s="127">
        <v>4064.02</v>
      </c>
      <c r="E1245" s="127"/>
      <c r="F1245" s="127"/>
      <c r="G1245" s="150">
        <f>D1245+F1245</f>
        <v>4064.02</v>
      </c>
      <c r="H1245" s="32"/>
      <c r="I1245" s="89"/>
    </row>
    <row r="1246" spans="1:12" s="115" customFormat="1" ht="17.100000000000001" customHeight="1">
      <c r="A1246" s="151" t="s">
        <v>437</v>
      </c>
      <c r="B1246" s="129" t="s">
        <v>447</v>
      </c>
      <c r="C1246" s="130" t="s">
        <v>448</v>
      </c>
      <c r="D1246" s="127">
        <v>85.33</v>
      </c>
      <c r="E1246" s="127"/>
      <c r="F1246" s="127"/>
      <c r="G1246" s="150">
        <f t="shared" ref="G1246:G1247" si="514">D1246+F1246</f>
        <v>85.33</v>
      </c>
      <c r="H1246" s="32"/>
      <c r="I1246" s="89"/>
    </row>
    <row r="1247" spans="1:12" s="115" customFormat="1" ht="17.100000000000001" customHeight="1">
      <c r="A1247" s="151" t="s">
        <v>437</v>
      </c>
      <c r="B1247" s="129" t="s">
        <v>449</v>
      </c>
      <c r="C1247" s="130" t="s">
        <v>448</v>
      </c>
      <c r="D1247" s="127">
        <v>1464.5</v>
      </c>
      <c r="E1247" s="127"/>
      <c r="F1247" s="127"/>
      <c r="G1247" s="150">
        <f t="shared" si="514"/>
        <v>1464.5</v>
      </c>
      <c r="H1247" s="32"/>
      <c r="I1247" s="89"/>
    </row>
    <row r="1248" spans="1:12" s="115" customFormat="1" ht="17.100000000000001" customHeight="1">
      <c r="A1248" s="152"/>
      <c r="B1248" s="153"/>
      <c r="C1248" s="154"/>
      <c r="D1248" s="155"/>
      <c r="E1248" s="155"/>
      <c r="F1248" s="155"/>
      <c r="G1248" s="156">
        <f>SUM(G1236:G1247)</f>
        <v>14541.630000000001</v>
      </c>
      <c r="H1248" s="32"/>
      <c r="I1248" s="89"/>
    </row>
    <row r="1249" spans="1:265" s="115" customFormat="1" ht="24" customHeight="1">
      <c r="A1249" s="142"/>
      <c r="B1249" s="142"/>
      <c r="C1249" s="137"/>
      <c r="D1249" s="138"/>
      <c r="E1249" s="138"/>
      <c r="F1249" s="143"/>
      <c r="H1249" s="32"/>
      <c r="I1249" s="89"/>
    </row>
    <row r="1251" spans="1:265" ht="22.5" customHeight="1">
      <c r="A1251" s="5" t="s">
        <v>1179</v>
      </c>
      <c r="B1251" s="5"/>
      <c r="C1251" s="5"/>
      <c r="H1251" s="43"/>
      <c r="I1251" s="16"/>
    </row>
    <row r="1252" spans="1:265" ht="22.5" customHeight="1">
      <c r="H1252" s="43"/>
      <c r="I1252" s="16"/>
    </row>
    <row r="1253" spans="1:265" ht="22.5" customHeight="1">
      <c r="A1253" s="1" t="s">
        <v>1158</v>
      </c>
      <c r="B1253" s="2" t="s">
        <v>1169</v>
      </c>
      <c r="C1253" s="134" t="s">
        <v>1170</v>
      </c>
      <c r="D1253" s="93">
        <v>19000</v>
      </c>
      <c r="E1253" s="32"/>
      <c r="F1253" s="93">
        <f t="shared" ref="F1253" si="515">D1253*22%</f>
        <v>4180</v>
      </c>
      <c r="G1253" s="93">
        <f t="shared" ref="G1253" si="516">D1253+F1253</f>
        <v>23180</v>
      </c>
      <c r="H1253" s="43" t="s">
        <v>1248</v>
      </c>
      <c r="I1253" s="16"/>
    </row>
    <row r="1254" spans="1:265">
      <c r="A1254" s="1" t="s">
        <v>1158</v>
      </c>
      <c r="B1254" s="2" t="s">
        <v>1171</v>
      </c>
      <c r="C1254" s="134" t="s">
        <v>1132</v>
      </c>
      <c r="D1254" s="93">
        <v>7500</v>
      </c>
      <c r="E1254" s="32"/>
      <c r="F1254" s="93">
        <f t="shared" ref="F1254" si="517">D1254*22%</f>
        <v>1650</v>
      </c>
      <c r="G1254" s="93">
        <f t="shared" ref="G1254" si="518">D1254+F1254</f>
        <v>9150</v>
      </c>
      <c r="H1254" s="43" t="s">
        <v>1248</v>
      </c>
      <c r="I1254" s="16"/>
    </row>
    <row r="1255" spans="1:265" s="13" customFormat="1" ht="12.75" customHeight="1">
      <c r="A1255" s="1" t="s">
        <v>1158</v>
      </c>
      <c r="B1255" s="2" t="s">
        <v>1172</v>
      </c>
      <c r="C1255" s="134" t="s">
        <v>1173</v>
      </c>
      <c r="D1255" s="93">
        <v>1940</v>
      </c>
      <c r="E1255" s="32"/>
      <c r="F1255" s="93">
        <f t="shared" ref="F1255" si="519">D1255*22%</f>
        <v>426.8</v>
      </c>
      <c r="G1255" s="93">
        <f t="shared" ref="G1255" si="520">D1255+F1255</f>
        <v>2366.8000000000002</v>
      </c>
      <c r="H1255" s="43" t="s">
        <v>1248</v>
      </c>
      <c r="I1255" s="16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  <c r="CG1255" s="4"/>
      <c r="CH1255" s="4"/>
      <c r="CI1255" s="4"/>
      <c r="CJ1255" s="4"/>
      <c r="CK1255" s="4"/>
      <c r="CL1255" s="4"/>
      <c r="CM1255" s="4"/>
      <c r="CN1255" s="4"/>
      <c r="CO1255" s="4"/>
      <c r="CP1255" s="4"/>
      <c r="CQ1255" s="4"/>
      <c r="CR1255" s="4"/>
      <c r="CS1255" s="4"/>
      <c r="CT1255" s="4"/>
      <c r="CU1255" s="4"/>
      <c r="CV1255" s="4"/>
      <c r="CW1255" s="4"/>
      <c r="CX1255" s="4"/>
      <c r="CY1255" s="4"/>
      <c r="CZ1255" s="4"/>
      <c r="DA1255" s="4"/>
      <c r="DB1255" s="4"/>
      <c r="DC1255" s="4"/>
      <c r="DD1255" s="4"/>
      <c r="DE1255" s="4"/>
      <c r="DF1255" s="4"/>
      <c r="DG1255" s="4"/>
      <c r="DH1255" s="4"/>
      <c r="DI1255" s="4"/>
      <c r="DJ1255" s="4"/>
      <c r="DK1255" s="4"/>
      <c r="DL1255" s="4"/>
      <c r="DM1255" s="4"/>
      <c r="DN1255" s="4"/>
      <c r="DO1255" s="4"/>
      <c r="DP1255" s="4"/>
      <c r="DQ1255" s="4"/>
      <c r="DR1255" s="4"/>
      <c r="DS1255" s="4"/>
      <c r="DT1255" s="4"/>
      <c r="DU1255" s="4"/>
      <c r="DV1255" s="4"/>
      <c r="DW1255" s="4"/>
      <c r="DX1255" s="4"/>
      <c r="DY1255" s="4"/>
      <c r="DZ1255" s="4"/>
      <c r="EA1255" s="4"/>
      <c r="EB1255" s="4"/>
      <c r="EC1255" s="4"/>
      <c r="ED1255" s="4"/>
      <c r="EE1255" s="4"/>
      <c r="EF1255" s="4"/>
      <c r="EG1255" s="4"/>
      <c r="EH1255" s="4"/>
      <c r="EI1255" s="4"/>
      <c r="EJ1255" s="4"/>
      <c r="EK1255" s="4"/>
      <c r="EL1255" s="4"/>
      <c r="EM1255" s="4"/>
      <c r="EN1255" s="4"/>
      <c r="EO1255" s="4"/>
      <c r="EP1255" s="4"/>
      <c r="EQ1255" s="4"/>
      <c r="ER1255" s="4"/>
      <c r="ES1255" s="4"/>
      <c r="ET1255" s="4"/>
      <c r="EU1255" s="4"/>
      <c r="EV1255" s="4"/>
      <c r="EW1255" s="4"/>
      <c r="EX1255" s="4"/>
      <c r="EY1255" s="4"/>
      <c r="EZ1255" s="4"/>
      <c r="FA1255" s="4"/>
      <c r="FB1255" s="4"/>
      <c r="FC1255" s="4"/>
      <c r="FD1255" s="4"/>
      <c r="FE1255" s="4"/>
      <c r="FF1255" s="4"/>
      <c r="FG1255" s="4"/>
      <c r="FH1255" s="4"/>
      <c r="FI1255" s="4"/>
      <c r="FJ1255" s="4"/>
      <c r="FK1255" s="4"/>
      <c r="FL1255" s="4"/>
      <c r="FM1255" s="4"/>
      <c r="FN1255" s="4"/>
      <c r="FO1255" s="4"/>
      <c r="FP1255" s="4"/>
      <c r="FQ1255" s="4"/>
      <c r="FR1255" s="4"/>
      <c r="FS1255" s="4"/>
      <c r="FT1255" s="4"/>
      <c r="FU1255" s="4"/>
      <c r="FV1255" s="4"/>
      <c r="FW1255" s="4"/>
      <c r="FX1255" s="4"/>
      <c r="FY1255" s="4"/>
      <c r="FZ1255" s="4"/>
      <c r="GA1255" s="4"/>
      <c r="GB1255" s="4"/>
      <c r="GC1255" s="4"/>
      <c r="GD1255" s="4"/>
      <c r="GE1255" s="4"/>
      <c r="GF1255" s="4"/>
      <c r="GG1255" s="4"/>
      <c r="GH1255" s="4"/>
      <c r="GI1255" s="4"/>
      <c r="GJ1255" s="4"/>
      <c r="GK1255" s="4"/>
      <c r="GL1255" s="4"/>
      <c r="GM1255" s="4"/>
      <c r="GN1255" s="4"/>
      <c r="GO1255" s="4"/>
      <c r="GP1255" s="4"/>
      <c r="GQ1255" s="4"/>
      <c r="GR1255" s="4"/>
      <c r="GS1255" s="4"/>
      <c r="GT1255" s="4"/>
      <c r="GU1255" s="4"/>
      <c r="GV1255" s="4"/>
      <c r="GW1255" s="4"/>
      <c r="GX1255" s="4"/>
      <c r="GY1255" s="4"/>
      <c r="GZ1255" s="4"/>
      <c r="HA1255" s="4"/>
      <c r="HB1255" s="4"/>
      <c r="HC1255" s="4"/>
      <c r="HD1255" s="4"/>
      <c r="HE1255" s="4"/>
      <c r="HF1255" s="4"/>
      <c r="HG1255" s="4"/>
      <c r="HH1255" s="4"/>
      <c r="HI1255" s="4"/>
      <c r="HJ1255" s="4"/>
      <c r="HK1255" s="4"/>
      <c r="HL1255" s="4"/>
      <c r="HM1255" s="4"/>
      <c r="HN1255" s="4"/>
      <c r="HO1255" s="4"/>
      <c r="HP1255" s="4"/>
      <c r="HQ1255" s="4"/>
      <c r="HR1255" s="4"/>
      <c r="HS1255" s="4"/>
      <c r="HT1255" s="4"/>
      <c r="HU1255" s="4"/>
      <c r="HV1255" s="4"/>
      <c r="HW1255" s="4"/>
      <c r="HX1255" s="4"/>
      <c r="HY1255" s="4"/>
      <c r="HZ1255" s="4"/>
      <c r="IA1255" s="4"/>
      <c r="IB1255" s="4"/>
      <c r="IC1255" s="4"/>
      <c r="ID1255" s="4"/>
      <c r="IE1255" s="4"/>
      <c r="IF1255" s="4"/>
      <c r="IG1255" s="4"/>
      <c r="IH1255" s="4"/>
      <c r="II1255" s="4"/>
      <c r="IJ1255" s="4"/>
      <c r="IK1255" s="4"/>
      <c r="IL1255" s="4"/>
      <c r="IM1255" s="4"/>
      <c r="IN1255" s="4"/>
      <c r="IO1255" s="4"/>
      <c r="IP1255" s="4"/>
      <c r="IQ1255" s="4"/>
      <c r="IR1255" s="4"/>
      <c r="IS1255" s="4"/>
      <c r="IT1255" s="4"/>
      <c r="IU1255" s="4"/>
      <c r="IV1255" s="4"/>
      <c r="IW1255" s="4"/>
      <c r="IX1255" s="4"/>
      <c r="IY1255" s="4"/>
      <c r="IZ1255" s="4"/>
      <c r="JA1255" s="4"/>
      <c r="JB1255" s="4"/>
      <c r="JC1255" s="4"/>
      <c r="JD1255" s="4"/>
      <c r="JE1255" s="4"/>
    </row>
    <row r="1256" spans="1:265" ht="12.95" customHeight="1"/>
    <row r="1257" spans="1:265" ht="12.95" customHeight="1">
      <c r="A1257" s="10"/>
      <c r="B1257" s="11"/>
      <c r="C1257" s="12"/>
      <c r="D1257" s="19"/>
      <c r="E1257" s="19"/>
      <c r="F1257" s="19"/>
      <c r="G1257" s="19"/>
      <c r="H1257" s="21"/>
      <c r="I1257" s="28"/>
      <c r="J1257" s="12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  <c r="CC1257" s="13"/>
      <c r="CD1257" s="13"/>
      <c r="CE1257" s="13"/>
      <c r="CF1257" s="13"/>
      <c r="CG1257" s="13"/>
      <c r="CH1257" s="13"/>
      <c r="CI1257" s="13"/>
      <c r="CJ1257" s="13"/>
      <c r="CK1257" s="13"/>
      <c r="CL1257" s="13"/>
      <c r="CM1257" s="13"/>
      <c r="CN1257" s="13"/>
      <c r="CO1257" s="13"/>
      <c r="CP1257" s="13"/>
      <c r="CQ1257" s="13"/>
      <c r="CR1257" s="13"/>
      <c r="CS1257" s="13"/>
      <c r="CT1257" s="13"/>
      <c r="CU1257" s="13"/>
      <c r="CV1257" s="13"/>
      <c r="CW1257" s="13"/>
      <c r="CX1257" s="13"/>
      <c r="CY1257" s="13"/>
      <c r="CZ1257" s="13"/>
      <c r="DA1257" s="13"/>
      <c r="DB1257" s="13"/>
      <c r="DC1257" s="13"/>
      <c r="DD1257" s="13"/>
      <c r="DE1257" s="13"/>
      <c r="DF1257" s="13"/>
      <c r="DG1257" s="13"/>
      <c r="DH1257" s="13"/>
      <c r="DI1257" s="13"/>
      <c r="DJ1257" s="13"/>
      <c r="DK1257" s="13"/>
      <c r="DL1257" s="13"/>
      <c r="DM1257" s="13"/>
      <c r="DN1257" s="13"/>
      <c r="DO1257" s="13"/>
      <c r="DP1257" s="13"/>
      <c r="DQ1257" s="13"/>
      <c r="DR1257" s="13"/>
      <c r="DS1257" s="13"/>
      <c r="DT1257" s="13"/>
      <c r="DU1257" s="13"/>
      <c r="DV1257" s="13"/>
      <c r="DW1257" s="13"/>
      <c r="DX1257" s="13"/>
      <c r="DY1257" s="13"/>
      <c r="DZ1257" s="13"/>
      <c r="EA1257" s="13"/>
      <c r="EB1257" s="13"/>
      <c r="EC1257" s="13"/>
      <c r="ED1257" s="13"/>
      <c r="EE1257" s="13"/>
      <c r="EF1257" s="13"/>
      <c r="EG1257" s="13"/>
      <c r="EH1257" s="13"/>
      <c r="EI1257" s="13"/>
      <c r="EJ1257" s="13"/>
      <c r="EK1257" s="13"/>
      <c r="EL1257" s="13"/>
      <c r="EM1257" s="13"/>
      <c r="EN1257" s="13"/>
      <c r="EO1257" s="13"/>
      <c r="EP1257" s="13"/>
      <c r="EQ1257" s="13"/>
      <c r="ER1257" s="13"/>
      <c r="ES1257" s="13"/>
      <c r="ET1257" s="13"/>
      <c r="EU1257" s="13"/>
      <c r="EV1257" s="13"/>
      <c r="EW1257" s="13"/>
      <c r="EX1257" s="13"/>
      <c r="EY1257" s="13"/>
      <c r="EZ1257" s="13"/>
      <c r="FA1257" s="13"/>
      <c r="FB1257" s="13"/>
      <c r="FC1257" s="13"/>
      <c r="FD1257" s="13"/>
      <c r="FE1257" s="13"/>
      <c r="FF1257" s="13"/>
      <c r="FG1257" s="13"/>
      <c r="FH1257" s="13"/>
      <c r="FI1257" s="13"/>
      <c r="FJ1257" s="13"/>
      <c r="FK1257" s="13"/>
      <c r="FL1257" s="13"/>
      <c r="FM1257" s="13"/>
      <c r="FN1257" s="13"/>
      <c r="FO1257" s="13"/>
      <c r="FP1257" s="13"/>
      <c r="FQ1257" s="13"/>
      <c r="FR1257" s="13"/>
      <c r="FS1257" s="13"/>
      <c r="FT1257" s="13"/>
      <c r="FU1257" s="13"/>
      <c r="FV1257" s="13"/>
      <c r="FW1257" s="13"/>
      <c r="FX1257" s="13"/>
      <c r="FY1257" s="13"/>
      <c r="FZ1257" s="13"/>
      <c r="GA1257" s="13"/>
      <c r="GB1257" s="13"/>
      <c r="GC1257" s="13"/>
      <c r="GD1257" s="13"/>
      <c r="GE1257" s="13"/>
      <c r="GF1257" s="13"/>
      <c r="GG1257" s="13"/>
      <c r="GH1257" s="13"/>
      <c r="GI1257" s="13"/>
      <c r="GJ1257" s="13"/>
      <c r="GK1257" s="13"/>
      <c r="GL1257" s="13"/>
      <c r="GM1257" s="13"/>
      <c r="GN1257" s="13"/>
      <c r="GO1257" s="13"/>
      <c r="GP1257" s="13"/>
      <c r="GQ1257" s="13"/>
      <c r="GR1257" s="13"/>
      <c r="GS1257" s="13"/>
      <c r="GT1257" s="13"/>
      <c r="GU1257" s="13"/>
      <c r="GV1257" s="13"/>
      <c r="GW1257" s="13"/>
      <c r="GX1257" s="13"/>
      <c r="GY1257" s="13"/>
      <c r="GZ1257" s="13"/>
      <c r="HA1257" s="13"/>
      <c r="HB1257" s="13"/>
      <c r="HC1257" s="13"/>
      <c r="HD1257" s="13"/>
      <c r="HE1257" s="13"/>
      <c r="HF1257" s="13"/>
      <c r="HG1257" s="13"/>
      <c r="HH1257" s="13"/>
      <c r="HI1257" s="13"/>
      <c r="HJ1257" s="13"/>
      <c r="HK1257" s="13"/>
      <c r="HL1257" s="13"/>
      <c r="HM1257" s="13"/>
      <c r="HN1257" s="13"/>
      <c r="HO1257" s="13"/>
      <c r="HP1257" s="13"/>
      <c r="HQ1257" s="13"/>
      <c r="HR1257" s="13"/>
      <c r="HS1257" s="13"/>
      <c r="HT1257" s="13"/>
      <c r="HU1257" s="13"/>
      <c r="HV1257" s="13"/>
      <c r="HW1257" s="13"/>
      <c r="HX1257" s="13"/>
      <c r="HY1257" s="13"/>
      <c r="HZ1257" s="13"/>
      <c r="IA1257" s="13"/>
      <c r="IB1257" s="13"/>
      <c r="IC1257" s="13"/>
      <c r="ID1257" s="13"/>
      <c r="IE1257" s="13"/>
      <c r="IF1257" s="13"/>
      <c r="IG1257" s="13"/>
      <c r="IH1257" s="13"/>
      <c r="II1257" s="13"/>
      <c r="IJ1257" s="13"/>
      <c r="IK1257" s="13"/>
      <c r="IL1257" s="13"/>
      <c r="IM1257" s="13"/>
      <c r="IN1257" s="13"/>
      <c r="IO1257" s="13"/>
      <c r="IP1257" s="13"/>
      <c r="IQ1257" s="13"/>
      <c r="IR1257" s="13"/>
      <c r="IS1257" s="13"/>
      <c r="IT1257" s="13"/>
      <c r="IU1257" s="13"/>
      <c r="IV1257" s="13"/>
      <c r="IW1257" s="13"/>
      <c r="IX1257" s="13"/>
      <c r="IY1257" s="13"/>
      <c r="IZ1257" s="13"/>
      <c r="JA1257" s="13"/>
      <c r="JB1257" s="13"/>
      <c r="JC1257" s="13"/>
      <c r="JD1257" s="13"/>
      <c r="JE1257" s="13"/>
    </row>
    <row r="1258" spans="1:265" s="13" customFormat="1" ht="12.95" customHeight="1">
      <c r="A1258" s="1"/>
      <c r="B1258" s="2"/>
      <c r="C1258" s="3"/>
      <c r="D1258" s="16"/>
      <c r="E1258" s="16"/>
      <c r="F1258" s="16"/>
      <c r="G1258" s="16"/>
      <c r="H1258" s="20"/>
      <c r="I1258" s="27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  <c r="CG1258" s="4"/>
      <c r="CH1258" s="4"/>
      <c r="CI1258" s="4"/>
      <c r="CJ1258" s="4"/>
      <c r="CK1258" s="4"/>
      <c r="CL1258" s="4"/>
      <c r="CM1258" s="4"/>
      <c r="CN1258" s="4"/>
      <c r="CO1258" s="4"/>
      <c r="CP1258" s="4"/>
      <c r="CQ1258" s="4"/>
      <c r="CR1258" s="4"/>
      <c r="CS1258" s="4"/>
      <c r="CT1258" s="4"/>
      <c r="CU1258" s="4"/>
      <c r="CV1258" s="4"/>
      <c r="CW1258" s="4"/>
      <c r="CX1258" s="4"/>
      <c r="CY1258" s="4"/>
      <c r="CZ1258" s="4"/>
      <c r="DA1258" s="4"/>
      <c r="DB1258" s="4"/>
      <c r="DC1258" s="4"/>
      <c r="DD1258" s="4"/>
      <c r="DE1258" s="4"/>
      <c r="DF1258" s="4"/>
      <c r="DG1258" s="4"/>
      <c r="DH1258" s="4"/>
      <c r="DI1258" s="4"/>
      <c r="DJ1258" s="4"/>
      <c r="DK1258" s="4"/>
      <c r="DL1258" s="4"/>
      <c r="DM1258" s="4"/>
      <c r="DN1258" s="4"/>
      <c r="DO1258" s="4"/>
      <c r="DP1258" s="4"/>
      <c r="DQ1258" s="4"/>
      <c r="DR1258" s="4"/>
      <c r="DS1258" s="4"/>
      <c r="DT1258" s="4"/>
      <c r="DU1258" s="4"/>
      <c r="DV1258" s="4"/>
      <c r="DW1258" s="4"/>
      <c r="DX1258" s="4"/>
      <c r="DY1258" s="4"/>
      <c r="DZ1258" s="4"/>
      <c r="EA1258" s="4"/>
      <c r="EB1258" s="4"/>
      <c r="EC1258" s="4"/>
      <c r="ED1258" s="4"/>
      <c r="EE1258" s="4"/>
      <c r="EF1258" s="4"/>
      <c r="EG1258" s="4"/>
      <c r="EH1258" s="4"/>
      <c r="EI1258" s="4"/>
      <c r="EJ1258" s="4"/>
      <c r="EK1258" s="4"/>
      <c r="EL1258" s="4"/>
      <c r="EM1258" s="4"/>
      <c r="EN1258" s="4"/>
      <c r="EO1258" s="4"/>
      <c r="EP1258" s="4"/>
      <c r="EQ1258" s="4"/>
      <c r="ER1258" s="4"/>
      <c r="ES1258" s="4"/>
      <c r="ET1258" s="4"/>
      <c r="EU1258" s="4"/>
      <c r="EV1258" s="4"/>
      <c r="EW1258" s="4"/>
      <c r="EX1258" s="4"/>
      <c r="EY1258" s="4"/>
      <c r="EZ1258" s="4"/>
      <c r="FA1258" s="4"/>
      <c r="FB1258" s="4"/>
      <c r="FC1258" s="4"/>
      <c r="FD1258" s="4"/>
      <c r="FE1258" s="4"/>
      <c r="FF1258" s="4"/>
      <c r="FG1258" s="4"/>
      <c r="FH1258" s="4"/>
      <c r="FI1258" s="4"/>
      <c r="FJ1258" s="4"/>
      <c r="FK1258" s="4"/>
      <c r="FL1258" s="4"/>
      <c r="FM1258" s="4"/>
      <c r="FN1258" s="4"/>
      <c r="FO1258" s="4"/>
      <c r="FP1258" s="4"/>
      <c r="FQ1258" s="4"/>
      <c r="FR1258" s="4"/>
      <c r="FS1258" s="4"/>
      <c r="FT1258" s="4"/>
      <c r="FU1258" s="4"/>
      <c r="FV1258" s="4"/>
      <c r="FW1258" s="4"/>
      <c r="FX1258" s="4"/>
      <c r="FY1258" s="4"/>
      <c r="FZ1258" s="4"/>
      <c r="GA1258" s="4"/>
      <c r="GB1258" s="4"/>
      <c r="GC1258" s="4"/>
      <c r="GD1258" s="4"/>
      <c r="GE1258" s="4"/>
      <c r="GF1258" s="4"/>
      <c r="GG1258" s="4"/>
      <c r="GH1258" s="4"/>
      <c r="GI1258" s="4"/>
      <c r="GJ1258" s="4"/>
      <c r="GK1258" s="4"/>
      <c r="GL1258" s="4"/>
      <c r="GM1258" s="4"/>
      <c r="GN1258" s="4"/>
      <c r="GO1258" s="4"/>
      <c r="GP1258" s="4"/>
      <c r="GQ1258" s="4"/>
      <c r="GR1258" s="4"/>
      <c r="GS1258" s="4"/>
      <c r="GT1258" s="4"/>
      <c r="GU1258" s="4"/>
      <c r="GV1258" s="4"/>
      <c r="GW1258" s="4"/>
      <c r="GX1258" s="4"/>
      <c r="GY1258" s="4"/>
      <c r="GZ1258" s="4"/>
      <c r="HA1258" s="4"/>
      <c r="HB1258" s="4"/>
      <c r="HC1258" s="4"/>
      <c r="HD1258" s="4"/>
      <c r="HE1258" s="4"/>
      <c r="HF1258" s="4"/>
      <c r="HG1258" s="4"/>
      <c r="HH1258" s="4"/>
      <c r="HI1258" s="4"/>
      <c r="HJ1258" s="4"/>
      <c r="HK1258" s="4"/>
      <c r="HL1258" s="4"/>
      <c r="HM1258" s="4"/>
      <c r="HN1258" s="4"/>
      <c r="HO1258" s="4"/>
      <c r="HP1258" s="4"/>
      <c r="HQ1258" s="4"/>
      <c r="HR1258" s="4"/>
      <c r="HS1258" s="4"/>
      <c r="HT1258" s="4"/>
      <c r="HU1258" s="4"/>
      <c r="HV1258" s="4"/>
      <c r="HW1258" s="4"/>
      <c r="HX1258" s="4"/>
      <c r="HY1258" s="4"/>
      <c r="HZ1258" s="4"/>
      <c r="IA1258" s="4"/>
      <c r="IB1258" s="4"/>
      <c r="IC1258" s="4"/>
      <c r="ID1258" s="4"/>
      <c r="IE1258" s="4"/>
      <c r="IF1258" s="4"/>
      <c r="IG1258" s="4"/>
      <c r="IH1258" s="4"/>
      <c r="II1258" s="4"/>
      <c r="IJ1258" s="4"/>
      <c r="IK1258" s="4"/>
      <c r="IL1258" s="4"/>
      <c r="IM1258" s="4"/>
      <c r="IN1258" s="4"/>
      <c r="IO1258" s="4"/>
      <c r="IP1258" s="4"/>
      <c r="IQ1258" s="4"/>
      <c r="IR1258" s="4"/>
      <c r="IS1258" s="4"/>
      <c r="IT1258" s="4"/>
      <c r="IU1258" s="4"/>
      <c r="IV1258" s="4"/>
      <c r="IW1258" s="4"/>
      <c r="IX1258" s="4"/>
      <c r="IY1258" s="4"/>
      <c r="IZ1258" s="4"/>
      <c r="JA1258" s="4"/>
      <c r="JB1258" s="4"/>
      <c r="JC1258" s="4"/>
      <c r="JD1258" s="4"/>
      <c r="JE1258" s="4"/>
    </row>
    <row r="1259" spans="1:265">
      <c r="A1259" s="14" t="s">
        <v>8</v>
      </c>
      <c r="D1259" s="16">
        <f>SUM(D1253:D1258)</f>
        <v>28440</v>
      </c>
      <c r="F1259" s="16">
        <f>SUM(F1253:F1258)</f>
        <v>6256.8</v>
      </c>
      <c r="G1259" s="16">
        <f>SUM(G1253:G1258)</f>
        <v>34696.800000000003</v>
      </c>
      <c r="I1259" s="32"/>
      <c r="J1259" s="23"/>
    </row>
    <row r="1260" spans="1:265">
      <c r="A1260" s="15"/>
      <c r="B1260" s="11"/>
      <c r="C1260" s="12"/>
      <c r="D1260" s="19"/>
      <c r="E1260" s="19"/>
      <c r="F1260" s="19"/>
      <c r="G1260" s="19"/>
      <c r="H1260" s="21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  <c r="CJ1260" s="13"/>
      <c r="CK1260" s="13"/>
      <c r="CL1260" s="13"/>
      <c r="CM1260" s="13"/>
      <c r="CN1260" s="13"/>
      <c r="CO1260" s="13"/>
      <c r="CP1260" s="13"/>
      <c r="CQ1260" s="13"/>
      <c r="CR1260" s="13"/>
      <c r="CS1260" s="13"/>
      <c r="CT1260" s="13"/>
      <c r="CU1260" s="13"/>
      <c r="CV1260" s="13"/>
      <c r="CW1260" s="13"/>
      <c r="CX1260" s="13"/>
      <c r="CY1260" s="13"/>
      <c r="CZ1260" s="13"/>
      <c r="DA1260" s="13"/>
      <c r="DB1260" s="13"/>
      <c r="DC1260" s="13"/>
      <c r="DD1260" s="13"/>
      <c r="DE1260" s="13"/>
      <c r="DF1260" s="13"/>
      <c r="DG1260" s="13"/>
      <c r="DH1260" s="13"/>
      <c r="DI1260" s="13"/>
      <c r="DJ1260" s="13"/>
      <c r="DK1260" s="13"/>
      <c r="DL1260" s="13"/>
      <c r="DM1260" s="13"/>
      <c r="DN1260" s="13"/>
      <c r="DO1260" s="13"/>
      <c r="DP1260" s="13"/>
      <c r="DQ1260" s="13"/>
      <c r="DR1260" s="13"/>
      <c r="DS1260" s="13"/>
      <c r="DT1260" s="13"/>
      <c r="DU1260" s="13"/>
      <c r="DV1260" s="13"/>
      <c r="DW1260" s="13"/>
      <c r="DX1260" s="13"/>
      <c r="DY1260" s="13"/>
      <c r="DZ1260" s="13"/>
      <c r="EA1260" s="13"/>
      <c r="EB1260" s="13"/>
      <c r="EC1260" s="13"/>
      <c r="ED1260" s="13"/>
      <c r="EE1260" s="13"/>
      <c r="EF1260" s="13"/>
      <c r="EG1260" s="13"/>
      <c r="EH1260" s="13"/>
      <c r="EI1260" s="13"/>
      <c r="EJ1260" s="13"/>
      <c r="EK1260" s="13"/>
      <c r="EL1260" s="13"/>
      <c r="EM1260" s="13"/>
      <c r="EN1260" s="13"/>
      <c r="EO1260" s="13"/>
      <c r="EP1260" s="13"/>
      <c r="EQ1260" s="13"/>
      <c r="ER1260" s="13"/>
      <c r="ES1260" s="13"/>
      <c r="ET1260" s="13"/>
      <c r="EU1260" s="13"/>
      <c r="EV1260" s="13"/>
      <c r="EW1260" s="13"/>
      <c r="EX1260" s="13"/>
      <c r="EY1260" s="13"/>
      <c r="EZ1260" s="13"/>
      <c r="FA1260" s="13"/>
      <c r="FB1260" s="13"/>
      <c r="FC1260" s="13"/>
      <c r="FD1260" s="13"/>
      <c r="FE1260" s="13"/>
      <c r="FF1260" s="13"/>
      <c r="FG1260" s="13"/>
      <c r="FH1260" s="13"/>
      <c r="FI1260" s="13"/>
      <c r="FJ1260" s="13"/>
      <c r="FK1260" s="13"/>
      <c r="FL1260" s="13"/>
      <c r="FM1260" s="13"/>
      <c r="FN1260" s="13"/>
      <c r="FO1260" s="13"/>
      <c r="FP1260" s="13"/>
      <c r="FQ1260" s="13"/>
      <c r="FR1260" s="13"/>
      <c r="FS1260" s="13"/>
      <c r="FT1260" s="13"/>
      <c r="FU1260" s="13"/>
      <c r="FV1260" s="13"/>
      <c r="FW1260" s="13"/>
      <c r="FX1260" s="13"/>
      <c r="FY1260" s="13"/>
      <c r="FZ1260" s="13"/>
      <c r="GA1260" s="13"/>
      <c r="GB1260" s="13"/>
      <c r="GC1260" s="13"/>
      <c r="GD1260" s="13"/>
      <c r="GE1260" s="13"/>
      <c r="GF1260" s="13"/>
      <c r="GG1260" s="13"/>
      <c r="GH1260" s="13"/>
      <c r="GI1260" s="13"/>
      <c r="GJ1260" s="13"/>
      <c r="GK1260" s="13"/>
      <c r="GL1260" s="13"/>
      <c r="GM1260" s="13"/>
      <c r="GN1260" s="13"/>
      <c r="GO1260" s="13"/>
      <c r="GP1260" s="13"/>
      <c r="GQ1260" s="13"/>
      <c r="GR1260" s="13"/>
      <c r="GS1260" s="13"/>
      <c r="GT1260" s="13"/>
      <c r="GU1260" s="13"/>
      <c r="GV1260" s="13"/>
      <c r="GW1260" s="13"/>
      <c r="GX1260" s="13"/>
      <c r="GY1260" s="13"/>
      <c r="GZ1260" s="13"/>
      <c r="HA1260" s="13"/>
      <c r="HB1260" s="13"/>
      <c r="HC1260" s="13"/>
      <c r="HD1260" s="13"/>
      <c r="HE1260" s="13"/>
      <c r="HF1260" s="13"/>
      <c r="HG1260" s="13"/>
      <c r="HH1260" s="13"/>
      <c r="HI1260" s="13"/>
      <c r="HJ1260" s="13"/>
      <c r="HK1260" s="13"/>
      <c r="HL1260" s="13"/>
      <c r="HM1260" s="13"/>
      <c r="HN1260" s="13"/>
      <c r="HO1260" s="13"/>
      <c r="HP1260" s="13"/>
      <c r="HQ1260" s="13"/>
      <c r="HR1260" s="13"/>
      <c r="HS1260" s="13"/>
      <c r="HT1260" s="13"/>
      <c r="HU1260" s="13"/>
      <c r="HV1260" s="13"/>
      <c r="HW1260" s="13"/>
      <c r="HX1260" s="13"/>
      <c r="HY1260" s="13"/>
      <c r="HZ1260" s="13"/>
      <c r="IA1260" s="13"/>
      <c r="IB1260" s="13"/>
      <c r="IC1260" s="13"/>
      <c r="ID1260" s="13"/>
      <c r="IE1260" s="13"/>
      <c r="IF1260" s="13"/>
      <c r="IG1260" s="13"/>
      <c r="IH1260" s="13"/>
      <c r="II1260" s="13"/>
      <c r="IJ1260" s="13"/>
      <c r="IK1260" s="13"/>
      <c r="IL1260" s="13"/>
      <c r="IM1260" s="13"/>
      <c r="IN1260" s="13"/>
      <c r="IO1260" s="13"/>
      <c r="IP1260" s="13"/>
      <c r="IQ1260" s="13"/>
      <c r="IR1260" s="13"/>
      <c r="IS1260" s="13"/>
      <c r="IT1260" s="13"/>
      <c r="IU1260" s="13"/>
      <c r="IV1260" s="13"/>
      <c r="IW1260" s="13"/>
      <c r="IX1260" s="13"/>
      <c r="IY1260" s="13"/>
      <c r="IZ1260" s="13"/>
      <c r="JA1260" s="13"/>
      <c r="JB1260" s="13"/>
      <c r="JC1260" s="13"/>
      <c r="JD1260" s="13"/>
      <c r="JE1260" s="13"/>
    </row>
    <row r="1261" spans="1:265" s="25" customFormat="1" ht="18.95" customHeight="1">
      <c r="A1261" s="1"/>
      <c r="B1261" s="2"/>
      <c r="C1261" s="3"/>
      <c r="D1261" s="16"/>
      <c r="E1261" s="16"/>
      <c r="F1261" s="16"/>
      <c r="G1261" s="16"/>
      <c r="H1261" s="20"/>
      <c r="I1261" s="27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  <c r="CG1261" s="4"/>
      <c r="CH1261" s="4"/>
      <c r="CI1261" s="4"/>
      <c r="CJ1261" s="4"/>
      <c r="CK1261" s="4"/>
      <c r="CL1261" s="4"/>
      <c r="CM1261" s="4"/>
      <c r="CN1261" s="4"/>
      <c r="CO1261" s="4"/>
      <c r="CP1261" s="4"/>
      <c r="CQ1261" s="4"/>
      <c r="CR1261" s="4"/>
      <c r="CS1261" s="4"/>
      <c r="CT1261" s="4"/>
      <c r="CU1261" s="4"/>
      <c r="CV1261" s="4"/>
      <c r="CW1261" s="4"/>
      <c r="CX1261" s="4"/>
      <c r="CY1261" s="4"/>
      <c r="CZ1261" s="4"/>
      <c r="DA1261" s="4"/>
      <c r="DB1261" s="4"/>
      <c r="DC1261" s="4"/>
      <c r="DD1261" s="4"/>
      <c r="DE1261" s="4"/>
      <c r="DF1261" s="4"/>
      <c r="DG1261" s="4"/>
      <c r="DH1261" s="4"/>
      <c r="DI1261" s="4"/>
      <c r="DJ1261" s="4"/>
      <c r="DK1261" s="4"/>
      <c r="DL1261" s="4"/>
      <c r="DM1261" s="4"/>
      <c r="DN1261" s="4"/>
      <c r="DO1261" s="4"/>
      <c r="DP1261" s="4"/>
      <c r="DQ1261" s="4"/>
      <c r="DR1261" s="4"/>
      <c r="DS1261" s="4"/>
      <c r="DT1261" s="4"/>
      <c r="DU1261" s="4"/>
      <c r="DV1261" s="4"/>
      <c r="DW1261" s="4"/>
      <c r="DX1261" s="4"/>
      <c r="DY1261" s="4"/>
      <c r="DZ1261" s="4"/>
      <c r="EA1261" s="4"/>
      <c r="EB1261" s="4"/>
      <c r="EC1261" s="4"/>
      <c r="ED1261" s="4"/>
      <c r="EE1261" s="4"/>
      <c r="EF1261" s="4"/>
      <c r="EG1261" s="4"/>
      <c r="EH1261" s="4"/>
      <c r="EI1261" s="4"/>
      <c r="EJ1261" s="4"/>
      <c r="EK1261" s="4"/>
      <c r="EL1261" s="4"/>
      <c r="EM1261" s="4"/>
      <c r="EN1261" s="4"/>
      <c r="EO1261" s="4"/>
      <c r="EP1261" s="4"/>
      <c r="EQ1261" s="4"/>
      <c r="ER1261" s="4"/>
      <c r="ES1261" s="4"/>
      <c r="ET1261" s="4"/>
      <c r="EU1261" s="4"/>
      <c r="EV1261" s="4"/>
      <c r="EW1261" s="4"/>
      <c r="EX1261" s="4"/>
      <c r="EY1261" s="4"/>
      <c r="EZ1261" s="4"/>
      <c r="FA1261" s="4"/>
      <c r="FB1261" s="4"/>
      <c r="FC1261" s="4"/>
      <c r="FD1261" s="4"/>
      <c r="FE1261" s="4"/>
      <c r="FF1261" s="4"/>
      <c r="FG1261" s="4"/>
      <c r="FH1261" s="4"/>
      <c r="FI1261" s="4"/>
      <c r="FJ1261" s="4"/>
      <c r="FK1261" s="4"/>
      <c r="FL1261" s="4"/>
      <c r="FM1261" s="4"/>
      <c r="FN1261" s="4"/>
      <c r="FO1261" s="4"/>
      <c r="FP1261" s="4"/>
      <c r="FQ1261" s="4"/>
      <c r="FR1261" s="4"/>
      <c r="FS1261" s="4"/>
      <c r="FT1261" s="4"/>
      <c r="FU1261" s="4"/>
      <c r="FV1261" s="4"/>
      <c r="FW1261" s="4"/>
      <c r="FX1261" s="4"/>
      <c r="FY1261" s="4"/>
      <c r="FZ1261" s="4"/>
      <c r="GA1261" s="4"/>
      <c r="GB1261" s="4"/>
      <c r="GC1261" s="4"/>
      <c r="GD1261" s="4"/>
      <c r="GE1261" s="4"/>
      <c r="GF1261" s="4"/>
      <c r="GG1261" s="4"/>
      <c r="GH1261" s="4"/>
      <c r="GI1261" s="4"/>
      <c r="GJ1261" s="4"/>
      <c r="GK1261" s="4"/>
      <c r="GL1261" s="4"/>
      <c r="GM1261" s="4"/>
      <c r="GN1261" s="4"/>
      <c r="GO1261" s="4"/>
      <c r="GP1261" s="4"/>
      <c r="GQ1261" s="4"/>
      <c r="GR1261" s="4"/>
      <c r="GS1261" s="4"/>
      <c r="GT1261" s="4"/>
      <c r="GU1261" s="4"/>
      <c r="GV1261" s="4"/>
      <c r="GW1261" s="4"/>
      <c r="GX1261" s="4"/>
      <c r="GY1261" s="4"/>
      <c r="GZ1261" s="4"/>
      <c r="HA1261" s="4"/>
      <c r="HB1261" s="4"/>
      <c r="HC1261" s="4"/>
      <c r="HD1261" s="4"/>
      <c r="HE1261" s="4"/>
      <c r="HF1261" s="4"/>
      <c r="HG1261" s="4"/>
      <c r="HH1261" s="4"/>
      <c r="HI1261" s="4"/>
      <c r="HJ1261" s="4"/>
      <c r="HK1261" s="4"/>
      <c r="HL1261" s="4"/>
      <c r="HM1261" s="4"/>
      <c r="HN1261" s="4"/>
      <c r="HO1261" s="4"/>
      <c r="HP1261" s="4"/>
      <c r="HQ1261" s="4"/>
      <c r="HR1261" s="4"/>
      <c r="HS1261" s="4"/>
      <c r="HT1261" s="4"/>
      <c r="HU1261" s="4"/>
      <c r="HV1261" s="4"/>
      <c r="HW1261" s="4"/>
      <c r="HX1261" s="4"/>
      <c r="HY1261" s="4"/>
      <c r="HZ1261" s="4"/>
      <c r="IA1261" s="4"/>
      <c r="IB1261" s="4"/>
      <c r="IC1261" s="4"/>
      <c r="ID1261" s="4"/>
      <c r="IE1261" s="4"/>
      <c r="IF1261" s="4"/>
      <c r="IG1261" s="4"/>
      <c r="IH1261" s="4"/>
      <c r="II1261" s="4"/>
      <c r="IJ1261" s="4"/>
      <c r="IK1261" s="4"/>
      <c r="IL1261" s="4"/>
      <c r="IM1261" s="4"/>
      <c r="IN1261" s="4"/>
      <c r="IO1261" s="4"/>
      <c r="IP1261" s="4"/>
      <c r="IQ1261" s="4"/>
      <c r="IR1261" s="4"/>
      <c r="IS1261" s="4"/>
      <c r="IT1261" s="4"/>
      <c r="IU1261" s="4"/>
      <c r="IV1261" s="4"/>
      <c r="IW1261" s="4"/>
      <c r="IX1261" s="4"/>
      <c r="IY1261" s="4"/>
      <c r="IZ1261" s="4"/>
      <c r="JA1261" s="4"/>
      <c r="JB1261" s="4"/>
      <c r="JC1261" s="4"/>
      <c r="JD1261" s="4"/>
      <c r="JE1261" s="4"/>
    </row>
    <row r="1263" spans="1:265" ht="22.5" customHeight="1">
      <c r="A1263" s="5" t="s">
        <v>1190</v>
      </c>
      <c r="B1263" s="5"/>
      <c r="C1263" s="5"/>
      <c r="H1263" s="24"/>
      <c r="J1263" s="3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25"/>
      <c r="AK1263" s="25"/>
      <c r="AL1263" s="25"/>
      <c r="AM1263" s="25"/>
      <c r="AN1263" s="25"/>
      <c r="AO1263" s="25"/>
      <c r="AP1263" s="25"/>
      <c r="AQ1263" s="25"/>
      <c r="AR1263" s="25"/>
      <c r="AS1263" s="25"/>
      <c r="AT1263" s="25"/>
      <c r="AU1263" s="25"/>
      <c r="AV1263" s="25"/>
      <c r="AW1263" s="25"/>
      <c r="AX1263" s="25"/>
      <c r="AY1263" s="25"/>
      <c r="AZ1263" s="25"/>
      <c r="BA1263" s="25"/>
      <c r="BB1263" s="25"/>
      <c r="BC1263" s="25"/>
      <c r="BD1263" s="25"/>
      <c r="BE1263" s="25"/>
      <c r="BF1263" s="25"/>
      <c r="BG1263" s="25"/>
      <c r="BH1263" s="25"/>
      <c r="BI1263" s="25"/>
      <c r="BJ1263" s="25"/>
      <c r="BK1263" s="25"/>
      <c r="BL1263" s="25"/>
      <c r="BM1263" s="25"/>
      <c r="BN1263" s="25"/>
      <c r="BO1263" s="25"/>
      <c r="BP1263" s="25"/>
      <c r="BQ1263" s="25"/>
      <c r="BR1263" s="25"/>
      <c r="BS1263" s="25"/>
      <c r="BT1263" s="25"/>
      <c r="BU1263" s="25"/>
      <c r="BV1263" s="25"/>
      <c r="BW1263" s="25"/>
      <c r="BX1263" s="25"/>
      <c r="BY1263" s="25"/>
      <c r="BZ1263" s="25"/>
      <c r="CA1263" s="25"/>
      <c r="CB1263" s="25"/>
      <c r="CC1263" s="25"/>
      <c r="CD1263" s="25"/>
      <c r="CE1263" s="25"/>
      <c r="CF1263" s="25"/>
      <c r="CG1263" s="25"/>
      <c r="CH1263" s="25"/>
      <c r="CI1263" s="25"/>
      <c r="CJ1263" s="25"/>
      <c r="CK1263" s="25"/>
      <c r="CL1263" s="25"/>
      <c r="CM1263" s="25"/>
      <c r="CN1263" s="25"/>
      <c r="CO1263" s="25"/>
      <c r="CP1263" s="25"/>
      <c r="CQ1263" s="25"/>
      <c r="CR1263" s="25"/>
      <c r="CS1263" s="25"/>
      <c r="CT1263" s="25"/>
      <c r="CU1263" s="25"/>
      <c r="CV1263" s="25"/>
      <c r="CW1263" s="25"/>
      <c r="CX1263" s="25"/>
      <c r="CY1263" s="25"/>
      <c r="CZ1263" s="25"/>
      <c r="DA1263" s="25"/>
      <c r="DB1263" s="25"/>
      <c r="DC1263" s="25"/>
      <c r="DD1263" s="25"/>
      <c r="DE1263" s="25"/>
      <c r="DF1263" s="25"/>
      <c r="DG1263" s="25"/>
      <c r="DH1263" s="25"/>
      <c r="DI1263" s="25"/>
      <c r="DJ1263" s="25"/>
      <c r="DK1263" s="25"/>
      <c r="DL1263" s="25"/>
      <c r="DM1263" s="25"/>
      <c r="DN1263" s="25"/>
      <c r="DO1263" s="25"/>
      <c r="DP1263" s="25"/>
      <c r="DQ1263" s="25"/>
      <c r="DR1263" s="25"/>
      <c r="DS1263" s="25"/>
      <c r="DT1263" s="25"/>
      <c r="DU1263" s="25"/>
      <c r="DV1263" s="25"/>
      <c r="DW1263" s="25"/>
      <c r="DX1263" s="25"/>
      <c r="DY1263" s="25"/>
      <c r="DZ1263" s="25"/>
      <c r="EA1263" s="25"/>
      <c r="EB1263" s="25"/>
      <c r="EC1263" s="25"/>
      <c r="ED1263" s="25"/>
      <c r="EE1263" s="25"/>
      <c r="EF1263" s="25"/>
      <c r="EG1263" s="25"/>
      <c r="EH1263" s="25"/>
      <c r="EI1263" s="25"/>
      <c r="EJ1263" s="25"/>
      <c r="EK1263" s="25"/>
      <c r="EL1263" s="25"/>
      <c r="EM1263" s="25"/>
      <c r="EN1263" s="25"/>
      <c r="EO1263" s="25"/>
      <c r="EP1263" s="25"/>
      <c r="EQ1263" s="25"/>
      <c r="ER1263" s="25"/>
      <c r="ES1263" s="25"/>
      <c r="ET1263" s="25"/>
      <c r="EU1263" s="25"/>
      <c r="EV1263" s="25"/>
      <c r="EW1263" s="25"/>
      <c r="EX1263" s="25"/>
      <c r="EY1263" s="25"/>
      <c r="EZ1263" s="25"/>
      <c r="FA1263" s="25"/>
      <c r="FB1263" s="25"/>
      <c r="FC1263" s="25"/>
      <c r="FD1263" s="25"/>
      <c r="FE1263" s="25"/>
      <c r="FF1263" s="25"/>
      <c r="FG1263" s="25"/>
      <c r="FH1263" s="25"/>
      <c r="FI1263" s="25"/>
      <c r="FJ1263" s="25"/>
      <c r="FK1263" s="25"/>
      <c r="FL1263" s="25"/>
      <c r="FM1263" s="25"/>
      <c r="FN1263" s="25"/>
      <c r="FO1263" s="25"/>
      <c r="FP1263" s="25"/>
      <c r="FQ1263" s="25"/>
      <c r="FR1263" s="25"/>
      <c r="FS1263" s="25"/>
      <c r="FT1263" s="25"/>
      <c r="FU1263" s="25"/>
      <c r="FV1263" s="25"/>
      <c r="FW1263" s="25"/>
      <c r="FX1263" s="25"/>
      <c r="FY1263" s="25"/>
      <c r="FZ1263" s="25"/>
      <c r="GA1263" s="25"/>
      <c r="GB1263" s="25"/>
      <c r="GC1263" s="25"/>
      <c r="GD1263" s="25"/>
      <c r="GE1263" s="25"/>
      <c r="GF1263" s="25"/>
      <c r="GG1263" s="25"/>
      <c r="GH1263" s="25"/>
      <c r="GI1263" s="25"/>
      <c r="GJ1263" s="25"/>
      <c r="GK1263" s="25"/>
      <c r="GL1263" s="25"/>
      <c r="GM1263" s="25"/>
      <c r="GN1263" s="25"/>
      <c r="GO1263" s="25"/>
      <c r="GP1263" s="25"/>
      <c r="GQ1263" s="25"/>
      <c r="GR1263" s="25"/>
      <c r="GS1263" s="25"/>
      <c r="GT1263" s="25"/>
      <c r="GU1263" s="25"/>
      <c r="GV1263" s="25"/>
      <c r="GW1263" s="25"/>
      <c r="GX1263" s="25"/>
      <c r="GY1263" s="25"/>
      <c r="GZ1263" s="25"/>
      <c r="HA1263" s="25"/>
      <c r="HB1263" s="25"/>
      <c r="HC1263" s="25"/>
      <c r="HD1263" s="25"/>
      <c r="HE1263" s="25"/>
      <c r="HF1263" s="25"/>
      <c r="HG1263" s="25"/>
      <c r="HH1263" s="25"/>
      <c r="HI1263" s="25"/>
      <c r="HJ1263" s="25"/>
      <c r="HK1263" s="25"/>
      <c r="HL1263" s="25"/>
      <c r="HM1263" s="25"/>
      <c r="HN1263" s="25"/>
      <c r="HO1263" s="25"/>
      <c r="HP1263" s="25"/>
      <c r="HQ1263" s="25"/>
      <c r="HR1263" s="25"/>
      <c r="HS1263" s="25"/>
      <c r="HT1263" s="25"/>
      <c r="HU1263" s="25"/>
      <c r="HV1263" s="25"/>
      <c r="HW1263" s="25"/>
      <c r="HX1263" s="25"/>
      <c r="HY1263" s="25"/>
      <c r="HZ1263" s="25"/>
      <c r="IA1263" s="25"/>
      <c r="IB1263" s="25"/>
      <c r="IC1263" s="25"/>
      <c r="ID1263" s="25"/>
      <c r="IE1263" s="25"/>
      <c r="IF1263" s="25"/>
      <c r="IG1263" s="25"/>
      <c r="IH1263" s="25"/>
      <c r="II1263" s="25"/>
      <c r="IJ1263" s="25"/>
      <c r="IK1263" s="25"/>
      <c r="IL1263" s="25"/>
      <c r="IM1263" s="25"/>
      <c r="IN1263" s="25"/>
      <c r="IO1263" s="25"/>
      <c r="IP1263" s="25"/>
      <c r="IQ1263" s="25"/>
      <c r="IR1263" s="25"/>
      <c r="IS1263" s="25"/>
      <c r="IT1263" s="25"/>
      <c r="IU1263" s="25"/>
      <c r="IV1263" s="25"/>
      <c r="IW1263" s="25"/>
      <c r="IX1263" s="25"/>
      <c r="IY1263" s="25"/>
      <c r="IZ1263" s="25"/>
      <c r="JA1263" s="25"/>
      <c r="JB1263" s="25"/>
      <c r="JC1263" s="25"/>
      <c r="JD1263" s="25"/>
      <c r="JE1263" s="25"/>
    </row>
    <row r="1264" spans="1:265" ht="22.5" customHeight="1"/>
    <row r="1265" spans="1:265" ht="22.5" customHeight="1">
      <c r="A1265" s="1" t="s">
        <v>1178</v>
      </c>
      <c r="B1265" s="2" t="s">
        <v>1174</v>
      </c>
      <c r="C1265" s="134" t="s">
        <v>1177</v>
      </c>
      <c r="D1265" s="93">
        <v>6805.5</v>
      </c>
      <c r="E1265" s="32"/>
      <c r="F1265" s="93">
        <f t="shared" ref="F1265" si="521">D1265*22%</f>
        <v>1497.21</v>
      </c>
      <c r="G1265" s="93">
        <f t="shared" ref="G1265" si="522">D1265+F1265</f>
        <v>8302.7099999999991</v>
      </c>
      <c r="H1265" s="43" t="s">
        <v>1248</v>
      </c>
      <c r="I1265" s="16"/>
    </row>
    <row r="1266" spans="1:265" ht="22.5" customHeight="1">
      <c r="A1266" s="1" t="s">
        <v>1178</v>
      </c>
      <c r="B1266" s="2" t="s">
        <v>1175</v>
      </c>
      <c r="C1266" s="134" t="s">
        <v>1176</v>
      </c>
      <c r="D1266" s="93">
        <v>9353</v>
      </c>
      <c r="E1266" s="32"/>
      <c r="F1266" s="93">
        <f t="shared" ref="F1266" si="523">D1266*22%</f>
        <v>2057.66</v>
      </c>
      <c r="G1266" s="93">
        <f t="shared" ref="G1266" si="524">D1266+F1266</f>
        <v>11410.66</v>
      </c>
      <c r="H1266" s="43" t="s">
        <v>1248</v>
      </c>
      <c r="I1266" s="16"/>
    </row>
    <row r="1267" spans="1:265" ht="22.5" customHeight="1">
      <c r="A1267" s="1" t="s">
        <v>1184</v>
      </c>
      <c r="B1267" s="2" t="s">
        <v>1185</v>
      </c>
      <c r="C1267" s="134" t="s">
        <v>1183</v>
      </c>
      <c r="D1267" s="93">
        <v>9000</v>
      </c>
      <c r="E1267" s="32"/>
      <c r="F1267" s="93">
        <f t="shared" ref="F1267" si="525">D1267*22%</f>
        <v>1980</v>
      </c>
      <c r="G1267" s="93">
        <f t="shared" ref="G1267" si="526">D1267+F1267</f>
        <v>10980</v>
      </c>
      <c r="H1267" s="43" t="s">
        <v>1289</v>
      </c>
      <c r="I1267" s="16"/>
    </row>
    <row r="1268" spans="1:265" ht="22.5" customHeight="1">
      <c r="A1268" s="1" t="s">
        <v>1187</v>
      </c>
      <c r="B1268" s="2" t="s">
        <v>1186</v>
      </c>
      <c r="C1268" s="134" t="s">
        <v>1188</v>
      </c>
      <c r="D1268" s="93">
        <v>9750</v>
      </c>
      <c r="E1268" s="32"/>
      <c r="F1268" s="93">
        <f t="shared" ref="F1268:F1269" si="527">D1268*22%</f>
        <v>2145</v>
      </c>
      <c r="G1268" s="93">
        <f t="shared" ref="G1268:G1269" si="528">D1268+F1268</f>
        <v>11895</v>
      </c>
      <c r="H1268" s="43" t="s">
        <v>1217</v>
      </c>
      <c r="I1268" s="16"/>
    </row>
    <row r="1269" spans="1:265" ht="22.5" customHeight="1">
      <c r="A1269" s="1" t="s">
        <v>1187</v>
      </c>
      <c r="B1269" s="2" t="s">
        <v>1191</v>
      </c>
      <c r="C1269" s="134" t="s">
        <v>1189</v>
      </c>
      <c r="D1269" s="93">
        <v>1316</v>
      </c>
      <c r="E1269" s="32"/>
      <c r="F1269" s="93">
        <f t="shared" si="527"/>
        <v>289.52</v>
      </c>
      <c r="G1269" s="93">
        <f t="shared" si="528"/>
        <v>1605.52</v>
      </c>
      <c r="H1269" s="43" t="s">
        <v>1251</v>
      </c>
      <c r="I1269" s="16"/>
    </row>
    <row r="1270" spans="1:265" ht="19.5" customHeight="1">
      <c r="A1270" s="1" t="s">
        <v>1187</v>
      </c>
      <c r="B1270" s="2" t="s">
        <v>1192</v>
      </c>
      <c r="C1270" s="134" t="s">
        <v>1193</v>
      </c>
      <c r="D1270" s="93">
        <v>3000</v>
      </c>
      <c r="E1270" s="32"/>
      <c r="F1270" s="93">
        <f t="shared" ref="F1270" si="529">D1270*22%</f>
        <v>660</v>
      </c>
      <c r="G1270" s="93">
        <f t="shared" ref="G1270" si="530">D1270+F1270</f>
        <v>3660</v>
      </c>
      <c r="H1270" s="43" t="s">
        <v>1248</v>
      </c>
      <c r="I1270" s="16"/>
    </row>
    <row r="1271" spans="1:265" s="13" customFormat="1" ht="18.75" customHeight="1">
      <c r="A1271" s="1" t="s">
        <v>1187</v>
      </c>
      <c r="B1271" s="2" t="s">
        <v>1195</v>
      </c>
      <c r="C1271" s="134" t="s">
        <v>1194</v>
      </c>
      <c r="D1271" s="93">
        <v>1000</v>
      </c>
      <c r="E1271" s="32"/>
      <c r="F1271" s="93">
        <f t="shared" ref="F1271" si="531">D1271*22%</f>
        <v>220</v>
      </c>
      <c r="G1271" s="93">
        <f t="shared" ref="G1271" si="532">D1271+F1271</f>
        <v>1220</v>
      </c>
      <c r="H1271" s="43" t="s">
        <v>1251</v>
      </c>
      <c r="I1271" s="32">
        <f>G1267+G1269+G1271</f>
        <v>13805.52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  <c r="CG1271" s="4"/>
      <c r="CH1271" s="4"/>
      <c r="CI1271" s="4"/>
      <c r="CJ1271" s="4"/>
      <c r="CK1271" s="4"/>
      <c r="CL1271" s="4"/>
      <c r="CM1271" s="4"/>
      <c r="CN1271" s="4"/>
      <c r="CO1271" s="4"/>
      <c r="CP1271" s="4"/>
      <c r="CQ1271" s="4"/>
      <c r="CR1271" s="4"/>
      <c r="CS1271" s="4"/>
      <c r="CT1271" s="4"/>
      <c r="CU1271" s="4"/>
      <c r="CV1271" s="4"/>
      <c r="CW1271" s="4"/>
      <c r="CX1271" s="4"/>
      <c r="CY1271" s="4"/>
      <c r="CZ1271" s="4"/>
      <c r="DA1271" s="4"/>
      <c r="DB1271" s="4"/>
      <c r="DC1271" s="4"/>
      <c r="DD1271" s="4"/>
      <c r="DE1271" s="4"/>
      <c r="DF1271" s="4"/>
      <c r="DG1271" s="4"/>
      <c r="DH1271" s="4"/>
      <c r="DI1271" s="4"/>
      <c r="DJ1271" s="4"/>
      <c r="DK1271" s="4"/>
      <c r="DL1271" s="4"/>
      <c r="DM1271" s="4"/>
      <c r="DN1271" s="4"/>
      <c r="DO1271" s="4"/>
      <c r="DP1271" s="4"/>
      <c r="DQ1271" s="4"/>
      <c r="DR1271" s="4"/>
      <c r="DS1271" s="4"/>
      <c r="DT1271" s="4"/>
      <c r="DU1271" s="4"/>
      <c r="DV1271" s="4"/>
      <c r="DW1271" s="4"/>
      <c r="DX1271" s="4"/>
      <c r="DY1271" s="4"/>
      <c r="DZ1271" s="4"/>
      <c r="EA1271" s="4"/>
      <c r="EB1271" s="4"/>
      <c r="EC1271" s="4"/>
      <c r="ED1271" s="4"/>
      <c r="EE1271" s="4"/>
      <c r="EF1271" s="4"/>
      <c r="EG1271" s="4"/>
      <c r="EH1271" s="4"/>
      <c r="EI1271" s="4"/>
      <c r="EJ1271" s="4"/>
      <c r="EK1271" s="4"/>
      <c r="EL1271" s="4"/>
      <c r="EM1271" s="4"/>
      <c r="EN1271" s="4"/>
      <c r="EO1271" s="4"/>
      <c r="EP1271" s="4"/>
      <c r="EQ1271" s="4"/>
      <c r="ER1271" s="4"/>
      <c r="ES1271" s="4"/>
      <c r="ET1271" s="4"/>
      <c r="EU1271" s="4"/>
      <c r="EV1271" s="4"/>
      <c r="EW1271" s="4"/>
      <c r="EX1271" s="4"/>
      <c r="EY1271" s="4"/>
      <c r="EZ1271" s="4"/>
      <c r="FA1271" s="4"/>
      <c r="FB1271" s="4"/>
      <c r="FC1271" s="4"/>
      <c r="FD1271" s="4"/>
      <c r="FE1271" s="4"/>
      <c r="FF1271" s="4"/>
      <c r="FG1271" s="4"/>
      <c r="FH1271" s="4"/>
      <c r="FI1271" s="4"/>
      <c r="FJ1271" s="4"/>
      <c r="FK1271" s="4"/>
      <c r="FL1271" s="4"/>
      <c r="FM1271" s="4"/>
      <c r="FN1271" s="4"/>
      <c r="FO1271" s="4"/>
      <c r="FP1271" s="4"/>
      <c r="FQ1271" s="4"/>
      <c r="FR1271" s="4"/>
      <c r="FS1271" s="4"/>
      <c r="FT1271" s="4"/>
      <c r="FU1271" s="4"/>
      <c r="FV1271" s="4"/>
      <c r="FW1271" s="4"/>
      <c r="FX1271" s="4"/>
      <c r="FY1271" s="4"/>
      <c r="FZ1271" s="4"/>
      <c r="GA1271" s="4"/>
      <c r="GB1271" s="4"/>
      <c r="GC1271" s="4"/>
      <c r="GD1271" s="4"/>
      <c r="GE1271" s="4"/>
      <c r="GF1271" s="4"/>
      <c r="GG1271" s="4"/>
      <c r="GH1271" s="4"/>
      <c r="GI1271" s="4"/>
      <c r="GJ1271" s="4"/>
      <c r="GK1271" s="4"/>
      <c r="GL1271" s="4"/>
      <c r="GM1271" s="4"/>
      <c r="GN1271" s="4"/>
      <c r="GO1271" s="4"/>
      <c r="GP1271" s="4"/>
      <c r="GQ1271" s="4"/>
      <c r="GR1271" s="4"/>
      <c r="GS1271" s="4"/>
      <c r="GT1271" s="4"/>
      <c r="GU1271" s="4"/>
      <c r="GV1271" s="4"/>
      <c r="GW1271" s="4"/>
      <c r="GX1271" s="4"/>
      <c r="GY1271" s="4"/>
      <c r="GZ1271" s="4"/>
      <c r="HA1271" s="4"/>
      <c r="HB1271" s="4"/>
      <c r="HC1271" s="4"/>
      <c r="HD1271" s="4"/>
      <c r="HE1271" s="4"/>
      <c r="HF1271" s="4"/>
      <c r="HG1271" s="4"/>
      <c r="HH1271" s="4"/>
      <c r="HI1271" s="4"/>
      <c r="HJ1271" s="4"/>
      <c r="HK1271" s="4"/>
      <c r="HL1271" s="4"/>
      <c r="HM1271" s="4"/>
      <c r="HN1271" s="4"/>
      <c r="HO1271" s="4"/>
      <c r="HP1271" s="4"/>
      <c r="HQ1271" s="4"/>
      <c r="HR1271" s="4"/>
      <c r="HS1271" s="4"/>
      <c r="HT1271" s="4"/>
      <c r="HU1271" s="4"/>
      <c r="HV1271" s="4"/>
      <c r="HW1271" s="4"/>
      <c r="HX1271" s="4"/>
      <c r="HY1271" s="4"/>
      <c r="HZ1271" s="4"/>
      <c r="IA1271" s="4"/>
      <c r="IB1271" s="4"/>
      <c r="IC1271" s="4"/>
      <c r="ID1271" s="4"/>
      <c r="IE1271" s="4"/>
      <c r="IF1271" s="4"/>
      <c r="IG1271" s="4"/>
      <c r="IH1271" s="4"/>
      <c r="II1271" s="4"/>
      <c r="IJ1271" s="4"/>
      <c r="IK1271" s="4"/>
      <c r="IL1271" s="4"/>
      <c r="IM1271" s="4"/>
      <c r="IN1271" s="4"/>
      <c r="IO1271" s="4"/>
      <c r="IP1271" s="4"/>
      <c r="IQ1271" s="4"/>
      <c r="IR1271" s="4"/>
      <c r="IS1271" s="4"/>
      <c r="IT1271" s="4"/>
      <c r="IU1271" s="4"/>
      <c r="IV1271" s="4"/>
      <c r="IW1271" s="4"/>
      <c r="IX1271" s="4"/>
      <c r="IY1271" s="4"/>
      <c r="IZ1271" s="4"/>
      <c r="JA1271" s="4"/>
      <c r="JB1271" s="4"/>
      <c r="JC1271" s="4"/>
      <c r="JD1271" s="4"/>
      <c r="JE1271" s="4"/>
    </row>
    <row r="1272" spans="1:265" ht="12.95" customHeight="1">
      <c r="I1272" s="32">
        <f>G1269+G1271</f>
        <v>2825.52</v>
      </c>
    </row>
    <row r="1273" spans="1:265" ht="12.95" customHeight="1">
      <c r="A1273" s="10"/>
      <c r="B1273" s="11"/>
      <c r="C1273" s="12"/>
      <c r="D1273" s="19"/>
      <c r="E1273" s="19"/>
      <c r="F1273" s="19"/>
      <c r="G1273" s="19"/>
      <c r="H1273" s="21"/>
      <c r="I1273" s="28"/>
      <c r="J1273" s="12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  <c r="CC1273" s="13"/>
      <c r="CD1273" s="13"/>
      <c r="CE1273" s="13"/>
      <c r="CF1273" s="13"/>
      <c r="CG1273" s="13"/>
      <c r="CH1273" s="13"/>
      <c r="CI1273" s="13"/>
      <c r="CJ1273" s="13"/>
      <c r="CK1273" s="13"/>
      <c r="CL1273" s="13"/>
      <c r="CM1273" s="13"/>
      <c r="CN1273" s="13"/>
      <c r="CO1273" s="13"/>
      <c r="CP1273" s="13"/>
      <c r="CQ1273" s="13"/>
      <c r="CR1273" s="13"/>
      <c r="CS1273" s="13"/>
      <c r="CT1273" s="13"/>
      <c r="CU1273" s="13"/>
      <c r="CV1273" s="13"/>
      <c r="CW1273" s="13"/>
      <c r="CX1273" s="13"/>
      <c r="CY1273" s="13"/>
      <c r="CZ1273" s="13"/>
      <c r="DA1273" s="13"/>
      <c r="DB1273" s="13"/>
      <c r="DC1273" s="13"/>
      <c r="DD1273" s="13"/>
      <c r="DE1273" s="13"/>
      <c r="DF1273" s="13"/>
      <c r="DG1273" s="13"/>
      <c r="DH1273" s="13"/>
      <c r="DI1273" s="13"/>
      <c r="DJ1273" s="13"/>
      <c r="DK1273" s="13"/>
      <c r="DL1273" s="13"/>
      <c r="DM1273" s="13"/>
      <c r="DN1273" s="13"/>
      <c r="DO1273" s="13"/>
      <c r="DP1273" s="13"/>
      <c r="DQ1273" s="13"/>
      <c r="DR1273" s="13"/>
      <c r="DS1273" s="13"/>
      <c r="DT1273" s="13"/>
      <c r="DU1273" s="13"/>
      <c r="DV1273" s="13"/>
      <c r="DW1273" s="13"/>
      <c r="DX1273" s="13"/>
      <c r="DY1273" s="13"/>
      <c r="DZ1273" s="13"/>
      <c r="EA1273" s="13"/>
      <c r="EB1273" s="13"/>
      <c r="EC1273" s="13"/>
      <c r="ED1273" s="13"/>
      <c r="EE1273" s="13"/>
      <c r="EF1273" s="13"/>
      <c r="EG1273" s="13"/>
      <c r="EH1273" s="13"/>
      <c r="EI1273" s="13"/>
      <c r="EJ1273" s="13"/>
      <c r="EK1273" s="13"/>
      <c r="EL1273" s="13"/>
      <c r="EM1273" s="13"/>
      <c r="EN1273" s="13"/>
      <c r="EO1273" s="13"/>
      <c r="EP1273" s="13"/>
      <c r="EQ1273" s="13"/>
      <c r="ER1273" s="13"/>
      <c r="ES1273" s="13"/>
      <c r="ET1273" s="13"/>
      <c r="EU1273" s="13"/>
      <c r="EV1273" s="13"/>
      <c r="EW1273" s="13"/>
      <c r="EX1273" s="13"/>
      <c r="EY1273" s="13"/>
      <c r="EZ1273" s="13"/>
      <c r="FA1273" s="13"/>
      <c r="FB1273" s="13"/>
      <c r="FC1273" s="13"/>
      <c r="FD1273" s="13"/>
      <c r="FE1273" s="13"/>
      <c r="FF1273" s="13"/>
      <c r="FG1273" s="13"/>
      <c r="FH1273" s="13"/>
      <c r="FI1273" s="13"/>
      <c r="FJ1273" s="13"/>
      <c r="FK1273" s="13"/>
      <c r="FL1273" s="13"/>
      <c r="FM1273" s="13"/>
      <c r="FN1273" s="13"/>
      <c r="FO1273" s="13"/>
      <c r="FP1273" s="13"/>
      <c r="FQ1273" s="13"/>
      <c r="FR1273" s="13"/>
      <c r="FS1273" s="13"/>
      <c r="FT1273" s="13"/>
      <c r="FU1273" s="13"/>
      <c r="FV1273" s="13"/>
      <c r="FW1273" s="13"/>
      <c r="FX1273" s="13"/>
      <c r="FY1273" s="13"/>
      <c r="FZ1273" s="13"/>
      <c r="GA1273" s="13"/>
      <c r="GB1273" s="13"/>
      <c r="GC1273" s="13"/>
      <c r="GD1273" s="13"/>
      <c r="GE1273" s="13"/>
      <c r="GF1273" s="13"/>
      <c r="GG1273" s="13"/>
      <c r="GH1273" s="13"/>
      <c r="GI1273" s="13"/>
      <c r="GJ1273" s="13"/>
      <c r="GK1273" s="13"/>
      <c r="GL1273" s="13"/>
      <c r="GM1273" s="13"/>
      <c r="GN1273" s="13"/>
      <c r="GO1273" s="13"/>
      <c r="GP1273" s="13"/>
      <c r="GQ1273" s="13"/>
      <c r="GR1273" s="13"/>
      <c r="GS1273" s="13"/>
      <c r="GT1273" s="13"/>
      <c r="GU1273" s="13"/>
      <c r="GV1273" s="13"/>
      <c r="GW1273" s="13"/>
      <c r="GX1273" s="13"/>
      <c r="GY1273" s="13"/>
      <c r="GZ1273" s="13"/>
      <c r="HA1273" s="13"/>
      <c r="HB1273" s="13"/>
      <c r="HC1273" s="13"/>
      <c r="HD1273" s="13"/>
      <c r="HE1273" s="13"/>
      <c r="HF1273" s="13"/>
      <c r="HG1273" s="13"/>
      <c r="HH1273" s="13"/>
      <c r="HI1273" s="13"/>
      <c r="HJ1273" s="13"/>
      <c r="HK1273" s="13"/>
      <c r="HL1273" s="13"/>
      <c r="HM1273" s="13"/>
      <c r="HN1273" s="13"/>
      <c r="HO1273" s="13"/>
      <c r="HP1273" s="13"/>
      <c r="HQ1273" s="13"/>
      <c r="HR1273" s="13"/>
      <c r="HS1273" s="13"/>
      <c r="HT1273" s="13"/>
      <c r="HU1273" s="13"/>
      <c r="HV1273" s="13"/>
      <c r="HW1273" s="13"/>
      <c r="HX1273" s="13"/>
      <c r="HY1273" s="13"/>
      <c r="HZ1273" s="13"/>
      <c r="IA1273" s="13"/>
      <c r="IB1273" s="13"/>
      <c r="IC1273" s="13"/>
      <c r="ID1273" s="13"/>
      <c r="IE1273" s="13"/>
      <c r="IF1273" s="13"/>
      <c r="IG1273" s="13"/>
      <c r="IH1273" s="13"/>
      <c r="II1273" s="13"/>
      <c r="IJ1273" s="13"/>
      <c r="IK1273" s="13"/>
      <c r="IL1273" s="13"/>
      <c r="IM1273" s="13"/>
      <c r="IN1273" s="13"/>
      <c r="IO1273" s="13"/>
      <c r="IP1273" s="13"/>
      <c r="IQ1273" s="13"/>
      <c r="IR1273" s="13"/>
      <c r="IS1273" s="13"/>
      <c r="IT1273" s="13"/>
      <c r="IU1273" s="13"/>
      <c r="IV1273" s="13"/>
      <c r="IW1273" s="13"/>
      <c r="IX1273" s="13"/>
      <c r="IY1273" s="13"/>
      <c r="IZ1273" s="13"/>
      <c r="JA1273" s="13"/>
      <c r="JB1273" s="13"/>
      <c r="JC1273" s="13"/>
      <c r="JD1273" s="13"/>
      <c r="JE1273" s="13"/>
    </row>
    <row r="1274" spans="1:265" s="13" customFormat="1" ht="12.95" customHeight="1">
      <c r="A1274" s="1"/>
      <c r="B1274" s="2"/>
      <c r="C1274" s="3"/>
      <c r="D1274" s="16"/>
      <c r="E1274" s="16"/>
      <c r="F1274" s="16"/>
      <c r="G1274" s="16"/>
      <c r="H1274" s="20"/>
      <c r="I1274" s="27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  <c r="CG1274" s="4"/>
      <c r="CH1274" s="4"/>
      <c r="CI1274" s="4"/>
      <c r="CJ1274" s="4"/>
      <c r="CK1274" s="4"/>
      <c r="CL1274" s="4"/>
      <c r="CM1274" s="4"/>
      <c r="CN1274" s="4"/>
      <c r="CO1274" s="4"/>
      <c r="CP1274" s="4"/>
      <c r="CQ1274" s="4"/>
      <c r="CR1274" s="4"/>
      <c r="CS1274" s="4"/>
      <c r="CT1274" s="4"/>
      <c r="CU1274" s="4"/>
      <c r="CV1274" s="4"/>
      <c r="CW1274" s="4"/>
      <c r="CX1274" s="4"/>
      <c r="CY1274" s="4"/>
      <c r="CZ1274" s="4"/>
      <c r="DA1274" s="4"/>
      <c r="DB1274" s="4"/>
      <c r="DC1274" s="4"/>
      <c r="DD1274" s="4"/>
      <c r="DE1274" s="4"/>
      <c r="DF1274" s="4"/>
      <c r="DG1274" s="4"/>
      <c r="DH1274" s="4"/>
      <c r="DI1274" s="4"/>
      <c r="DJ1274" s="4"/>
      <c r="DK1274" s="4"/>
      <c r="DL1274" s="4"/>
      <c r="DM1274" s="4"/>
      <c r="DN1274" s="4"/>
      <c r="DO1274" s="4"/>
      <c r="DP1274" s="4"/>
      <c r="DQ1274" s="4"/>
      <c r="DR1274" s="4"/>
      <c r="DS1274" s="4"/>
      <c r="DT1274" s="4"/>
      <c r="DU1274" s="4"/>
      <c r="DV1274" s="4"/>
      <c r="DW1274" s="4"/>
      <c r="DX1274" s="4"/>
      <c r="DY1274" s="4"/>
      <c r="DZ1274" s="4"/>
      <c r="EA1274" s="4"/>
      <c r="EB1274" s="4"/>
      <c r="EC1274" s="4"/>
      <c r="ED1274" s="4"/>
      <c r="EE1274" s="4"/>
      <c r="EF1274" s="4"/>
      <c r="EG1274" s="4"/>
      <c r="EH1274" s="4"/>
      <c r="EI1274" s="4"/>
      <c r="EJ1274" s="4"/>
      <c r="EK1274" s="4"/>
      <c r="EL1274" s="4"/>
      <c r="EM1274" s="4"/>
      <c r="EN1274" s="4"/>
      <c r="EO1274" s="4"/>
      <c r="EP1274" s="4"/>
      <c r="EQ1274" s="4"/>
      <c r="ER1274" s="4"/>
      <c r="ES1274" s="4"/>
      <c r="ET1274" s="4"/>
      <c r="EU1274" s="4"/>
      <c r="EV1274" s="4"/>
      <c r="EW1274" s="4"/>
      <c r="EX1274" s="4"/>
      <c r="EY1274" s="4"/>
      <c r="EZ1274" s="4"/>
      <c r="FA1274" s="4"/>
      <c r="FB1274" s="4"/>
      <c r="FC1274" s="4"/>
      <c r="FD1274" s="4"/>
      <c r="FE1274" s="4"/>
      <c r="FF1274" s="4"/>
      <c r="FG1274" s="4"/>
      <c r="FH1274" s="4"/>
      <c r="FI1274" s="4"/>
      <c r="FJ1274" s="4"/>
      <c r="FK1274" s="4"/>
      <c r="FL1274" s="4"/>
      <c r="FM1274" s="4"/>
      <c r="FN1274" s="4"/>
      <c r="FO1274" s="4"/>
      <c r="FP1274" s="4"/>
      <c r="FQ1274" s="4"/>
      <c r="FR1274" s="4"/>
      <c r="FS1274" s="4"/>
      <c r="FT1274" s="4"/>
      <c r="FU1274" s="4"/>
      <c r="FV1274" s="4"/>
      <c r="FW1274" s="4"/>
      <c r="FX1274" s="4"/>
      <c r="FY1274" s="4"/>
      <c r="FZ1274" s="4"/>
      <c r="GA1274" s="4"/>
      <c r="GB1274" s="4"/>
      <c r="GC1274" s="4"/>
      <c r="GD1274" s="4"/>
      <c r="GE1274" s="4"/>
      <c r="GF1274" s="4"/>
      <c r="GG1274" s="4"/>
      <c r="GH1274" s="4"/>
      <c r="GI1274" s="4"/>
      <c r="GJ1274" s="4"/>
      <c r="GK1274" s="4"/>
      <c r="GL1274" s="4"/>
      <c r="GM1274" s="4"/>
      <c r="GN1274" s="4"/>
      <c r="GO1274" s="4"/>
      <c r="GP1274" s="4"/>
      <c r="GQ1274" s="4"/>
      <c r="GR1274" s="4"/>
      <c r="GS1274" s="4"/>
      <c r="GT1274" s="4"/>
      <c r="GU1274" s="4"/>
      <c r="GV1274" s="4"/>
      <c r="GW1274" s="4"/>
      <c r="GX1274" s="4"/>
      <c r="GY1274" s="4"/>
      <c r="GZ1274" s="4"/>
      <c r="HA1274" s="4"/>
      <c r="HB1274" s="4"/>
      <c r="HC1274" s="4"/>
      <c r="HD1274" s="4"/>
      <c r="HE1274" s="4"/>
      <c r="HF1274" s="4"/>
      <c r="HG1274" s="4"/>
      <c r="HH1274" s="4"/>
      <c r="HI1274" s="4"/>
      <c r="HJ1274" s="4"/>
      <c r="HK1274" s="4"/>
      <c r="HL1274" s="4"/>
      <c r="HM1274" s="4"/>
      <c r="HN1274" s="4"/>
      <c r="HO1274" s="4"/>
      <c r="HP1274" s="4"/>
      <c r="HQ1274" s="4"/>
      <c r="HR1274" s="4"/>
      <c r="HS1274" s="4"/>
      <c r="HT1274" s="4"/>
      <c r="HU1274" s="4"/>
      <c r="HV1274" s="4"/>
      <c r="HW1274" s="4"/>
      <c r="HX1274" s="4"/>
      <c r="HY1274" s="4"/>
      <c r="HZ1274" s="4"/>
      <c r="IA1274" s="4"/>
      <c r="IB1274" s="4"/>
      <c r="IC1274" s="4"/>
      <c r="ID1274" s="4"/>
      <c r="IE1274" s="4"/>
      <c r="IF1274" s="4"/>
      <c r="IG1274" s="4"/>
      <c r="IH1274" s="4"/>
      <c r="II1274" s="4"/>
      <c r="IJ1274" s="4"/>
      <c r="IK1274" s="4"/>
      <c r="IL1274" s="4"/>
      <c r="IM1274" s="4"/>
      <c r="IN1274" s="4"/>
      <c r="IO1274" s="4"/>
      <c r="IP1274" s="4"/>
      <c r="IQ1274" s="4"/>
      <c r="IR1274" s="4"/>
      <c r="IS1274" s="4"/>
      <c r="IT1274" s="4"/>
      <c r="IU1274" s="4"/>
      <c r="IV1274" s="4"/>
      <c r="IW1274" s="4"/>
      <c r="IX1274" s="4"/>
      <c r="IY1274" s="4"/>
      <c r="IZ1274" s="4"/>
      <c r="JA1274" s="4"/>
      <c r="JB1274" s="4"/>
      <c r="JC1274" s="4"/>
      <c r="JD1274" s="4"/>
      <c r="JE1274" s="4"/>
    </row>
    <row r="1275" spans="1:265">
      <c r="A1275" s="14" t="s">
        <v>8</v>
      </c>
      <c r="D1275" s="16">
        <f>SUM(D1262:D1274)</f>
        <v>40224.5</v>
      </c>
      <c r="F1275" s="16">
        <f>SUM(F1262:F1274)</f>
        <v>8849.39</v>
      </c>
      <c r="G1275" s="16">
        <f>SUM(G1262:G1274)</f>
        <v>49073.889999999992</v>
      </c>
      <c r="I1275" s="32"/>
      <c r="J1275" s="23"/>
    </row>
    <row r="1276" spans="1:265">
      <c r="A1276" s="15"/>
      <c r="B1276" s="11"/>
      <c r="C1276" s="12"/>
      <c r="D1276" s="19"/>
      <c r="E1276" s="19"/>
      <c r="F1276" s="19"/>
      <c r="G1276" s="19"/>
      <c r="H1276" s="21"/>
      <c r="I1276" s="1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  <c r="CC1276" s="13"/>
      <c r="CD1276" s="13"/>
      <c r="CE1276" s="13"/>
      <c r="CF1276" s="13"/>
      <c r="CG1276" s="13"/>
      <c r="CH1276" s="13"/>
      <c r="CI1276" s="13"/>
      <c r="CJ1276" s="13"/>
      <c r="CK1276" s="13"/>
      <c r="CL1276" s="13"/>
      <c r="CM1276" s="13"/>
      <c r="CN1276" s="13"/>
      <c r="CO1276" s="13"/>
      <c r="CP1276" s="13"/>
      <c r="CQ1276" s="13"/>
      <c r="CR1276" s="13"/>
      <c r="CS1276" s="13"/>
      <c r="CT1276" s="13"/>
      <c r="CU1276" s="13"/>
      <c r="CV1276" s="13"/>
      <c r="CW1276" s="13"/>
      <c r="CX1276" s="13"/>
      <c r="CY1276" s="13"/>
      <c r="CZ1276" s="13"/>
      <c r="DA1276" s="13"/>
      <c r="DB1276" s="13"/>
      <c r="DC1276" s="13"/>
      <c r="DD1276" s="13"/>
      <c r="DE1276" s="13"/>
      <c r="DF1276" s="13"/>
      <c r="DG1276" s="13"/>
      <c r="DH1276" s="13"/>
      <c r="DI1276" s="13"/>
      <c r="DJ1276" s="13"/>
      <c r="DK1276" s="13"/>
      <c r="DL1276" s="13"/>
      <c r="DM1276" s="13"/>
      <c r="DN1276" s="13"/>
      <c r="DO1276" s="13"/>
      <c r="DP1276" s="13"/>
      <c r="DQ1276" s="13"/>
      <c r="DR1276" s="13"/>
      <c r="DS1276" s="13"/>
      <c r="DT1276" s="13"/>
      <c r="DU1276" s="13"/>
      <c r="DV1276" s="13"/>
      <c r="DW1276" s="13"/>
      <c r="DX1276" s="13"/>
      <c r="DY1276" s="13"/>
      <c r="DZ1276" s="13"/>
      <c r="EA1276" s="13"/>
      <c r="EB1276" s="13"/>
      <c r="EC1276" s="13"/>
      <c r="ED1276" s="13"/>
      <c r="EE1276" s="13"/>
      <c r="EF1276" s="13"/>
      <c r="EG1276" s="13"/>
      <c r="EH1276" s="13"/>
      <c r="EI1276" s="13"/>
      <c r="EJ1276" s="13"/>
      <c r="EK1276" s="13"/>
      <c r="EL1276" s="13"/>
      <c r="EM1276" s="13"/>
      <c r="EN1276" s="13"/>
      <c r="EO1276" s="13"/>
      <c r="EP1276" s="13"/>
      <c r="EQ1276" s="13"/>
      <c r="ER1276" s="13"/>
      <c r="ES1276" s="13"/>
      <c r="ET1276" s="13"/>
      <c r="EU1276" s="13"/>
      <c r="EV1276" s="13"/>
      <c r="EW1276" s="13"/>
      <c r="EX1276" s="13"/>
      <c r="EY1276" s="13"/>
      <c r="EZ1276" s="13"/>
      <c r="FA1276" s="13"/>
      <c r="FB1276" s="13"/>
      <c r="FC1276" s="13"/>
      <c r="FD1276" s="13"/>
      <c r="FE1276" s="13"/>
      <c r="FF1276" s="13"/>
      <c r="FG1276" s="13"/>
      <c r="FH1276" s="13"/>
      <c r="FI1276" s="13"/>
      <c r="FJ1276" s="13"/>
      <c r="FK1276" s="13"/>
      <c r="FL1276" s="13"/>
      <c r="FM1276" s="13"/>
      <c r="FN1276" s="13"/>
      <c r="FO1276" s="13"/>
      <c r="FP1276" s="13"/>
      <c r="FQ1276" s="13"/>
      <c r="FR1276" s="13"/>
      <c r="FS1276" s="13"/>
      <c r="FT1276" s="13"/>
      <c r="FU1276" s="13"/>
      <c r="FV1276" s="13"/>
      <c r="FW1276" s="13"/>
      <c r="FX1276" s="13"/>
      <c r="FY1276" s="13"/>
      <c r="FZ1276" s="13"/>
      <c r="GA1276" s="13"/>
      <c r="GB1276" s="13"/>
      <c r="GC1276" s="13"/>
      <c r="GD1276" s="13"/>
      <c r="GE1276" s="13"/>
      <c r="GF1276" s="13"/>
      <c r="GG1276" s="13"/>
      <c r="GH1276" s="13"/>
      <c r="GI1276" s="13"/>
      <c r="GJ1276" s="13"/>
      <c r="GK1276" s="13"/>
      <c r="GL1276" s="13"/>
      <c r="GM1276" s="13"/>
      <c r="GN1276" s="13"/>
      <c r="GO1276" s="13"/>
      <c r="GP1276" s="13"/>
      <c r="GQ1276" s="13"/>
      <c r="GR1276" s="13"/>
      <c r="GS1276" s="13"/>
      <c r="GT1276" s="13"/>
      <c r="GU1276" s="13"/>
      <c r="GV1276" s="13"/>
      <c r="GW1276" s="13"/>
      <c r="GX1276" s="13"/>
      <c r="GY1276" s="13"/>
      <c r="GZ1276" s="13"/>
      <c r="HA1276" s="13"/>
      <c r="HB1276" s="13"/>
      <c r="HC1276" s="13"/>
      <c r="HD1276" s="13"/>
      <c r="HE1276" s="13"/>
      <c r="HF1276" s="13"/>
      <c r="HG1276" s="13"/>
      <c r="HH1276" s="13"/>
      <c r="HI1276" s="13"/>
      <c r="HJ1276" s="13"/>
      <c r="HK1276" s="13"/>
      <c r="HL1276" s="13"/>
      <c r="HM1276" s="13"/>
      <c r="HN1276" s="13"/>
      <c r="HO1276" s="13"/>
      <c r="HP1276" s="13"/>
      <c r="HQ1276" s="13"/>
      <c r="HR1276" s="13"/>
      <c r="HS1276" s="13"/>
      <c r="HT1276" s="13"/>
      <c r="HU1276" s="13"/>
      <c r="HV1276" s="13"/>
      <c r="HW1276" s="13"/>
      <c r="HX1276" s="13"/>
      <c r="HY1276" s="13"/>
      <c r="HZ1276" s="13"/>
      <c r="IA1276" s="13"/>
      <c r="IB1276" s="13"/>
      <c r="IC1276" s="13"/>
      <c r="ID1276" s="13"/>
      <c r="IE1276" s="13"/>
      <c r="IF1276" s="13"/>
      <c r="IG1276" s="13"/>
      <c r="IH1276" s="13"/>
      <c r="II1276" s="13"/>
      <c r="IJ1276" s="13"/>
      <c r="IK1276" s="13"/>
      <c r="IL1276" s="13"/>
      <c r="IM1276" s="13"/>
      <c r="IN1276" s="13"/>
      <c r="IO1276" s="13"/>
      <c r="IP1276" s="13"/>
      <c r="IQ1276" s="13"/>
      <c r="IR1276" s="13"/>
      <c r="IS1276" s="13"/>
      <c r="IT1276" s="13"/>
      <c r="IU1276" s="13"/>
      <c r="IV1276" s="13"/>
      <c r="IW1276" s="13"/>
      <c r="IX1276" s="13"/>
      <c r="IY1276" s="13"/>
      <c r="IZ1276" s="13"/>
      <c r="JA1276" s="13"/>
      <c r="JB1276" s="13"/>
      <c r="JC1276" s="13"/>
      <c r="JD1276" s="13"/>
      <c r="JE1276" s="13"/>
    </row>
    <row r="1278" spans="1:265" s="81" customFormat="1" ht="20.25" customHeight="1">
      <c r="A1278" s="77" t="s">
        <v>1218</v>
      </c>
      <c r="B1278" s="77"/>
      <c r="C1278" s="78" t="s">
        <v>1219</v>
      </c>
      <c r="D1278" s="79">
        <v>11895</v>
      </c>
      <c r="E1278" s="79"/>
      <c r="F1278" s="79"/>
      <c r="G1278" s="79"/>
      <c r="H1278" s="97">
        <f>G1221+G1254+G1255</f>
        <v>12700.2</v>
      </c>
      <c r="I1278" s="121"/>
      <c r="J1278" s="119"/>
      <c r="K1278" s="119"/>
      <c r="L1278" s="119"/>
    </row>
    <row r="1279" spans="1:265" s="81" customFormat="1" ht="20.25" customHeight="1">
      <c r="A1279" s="77" t="s">
        <v>1246</v>
      </c>
      <c r="B1279" s="77"/>
      <c r="C1279" s="78" t="s">
        <v>1259</v>
      </c>
      <c r="D1279" s="79">
        <v>34238.080000000002</v>
      </c>
      <c r="E1279" s="79"/>
      <c r="F1279" s="79">
        <f>G1253+G1254+G1255-458.72</f>
        <v>34238.080000000002</v>
      </c>
      <c r="G1279" s="161"/>
      <c r="H1279" s="97"/>
      <c r="I1279" s="121"/>
      <c r="J1279" s="119"/>
      <c r="K1279" s="119"/>
      <c r="L1279" s="119"/>
    </row>
    <row r="1280" spans="1:265" s="81" customFormat="1" ht="40.5" customHeight="1">
      <c r="A1280" s="77" t="s">
        <v>1246</v>
      </c>
      <c r="B1280" s="77"/>
      <c r="C1280" s="78" t="s">
        <v>1247</v>
      </c>
      <c r="D1280" s="79">
        <v>23373.37</v>
      </c>
      <c r="E1280" s="79"/>
      <c r="F1280" s="79">
        <f>G1265+G1266+G1270</f>
        <v>23373.37</v>
      </c>
      <c r="G1280" s="161"/>
      <c r="H1280" s="97">
        <f>D1279+D1280</f>
        <v>57611.45</v>
      </c>
      <c r="I1280" s="121"/>
      <c r="J1280" s="119"/>
      <c r="K1280" s="119"/>
      <c r="L1280" s="119"/>
    </row>
    <row r="1283" spans="1:265" ht="22.5" customHeight="1">
      <c r="A1283" s="5" t="s">
        <v>1216</v>
      </c>
      <c r="B1283" s="5"/>
      <c r="C1283" s="5"/>
      <c r="H1283" s="24"/>
      <c r="J1283" s="3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25"/>
      <c r="AK1283" s="25"/>
      <c r="AL1283" s="25"/>
      <c r="AM1283" s="25"/>
      <c r="AN1283" s="25"/>
      <c r="AO1283" s="25"/>
      <c r="AP1283" s="25"/>
      <c r="AQ1283" s="25"/>
      <c r="AR1283" s="25"/>
      <c r="AS1283" s="25"/>
      <c r="AT1283" s="25"/>
      <c r="AU1283" s="25"/>
      <c r="AV1283" s="25"/>
      <c r="AW1283" s="25"/>
      <c r="AX1283" s="25"/>
      <c r="AY1283" s="25"/>
      <c r="AZ1283" s="25"/>
      <c r="BA1283" s="25"/>
      <c r="BB1283" s="25"/>
      <c r="BC1283" s="25"/>
      <c r="BD1283" s="25"/>
      <c r="BE1283" s="25"/>
      <c r="BF1283" s="25"/>
      <c r="BG1283" s="25"/>
      <c r="BH1283" s="25"/>
      <c r="BI1283" s="25"/>
      <c r="BJ1283" s="25"/>
      <c r="BK1283" s="25"/>
      <c r="BL1283" s="25"/>
      <c r="BM1283" s="25"/>
      <c r="BN1283" s="25"/>
      <c r="BO1283" s="25"/>
      <c r="BP1283" s="25"/>
      <c r="BQ1283" s="25"/>
      <c r="BR1283" s="25"/>
      <c r="BS1283" s="25"/>
      <c r="BT1283" s="25"/>
      <c r="BU1283" s="25"/>
      <c r="BV1283" s="25"/>
      <c r="BW1283" s="25"/>
      <c r="BX1283" s="25"/>
      <c r="BY1283" s="25"/>
      <c r="BZ1283" s="25"/>
      <c r="CA1283" s="25"/>
      <c r="CB1283" s="25"/>
      <c r="CC1283" s="25"/>
      <c r="CD1283" s="25"/>
      <c r="CE1283" s="25"/>
      <c r="CF1283" s="25"/>
      <c r="CG1283" s="25"/>
      <c r="CH1283" s="25"/>
      <c r="CI1283" s="25"/>
      <c r="CJ1283" s="25"/>
      <c r="CK1283" s="25"/>
      <c r="CL1283" s="25"/>
      <c r="CM1283" s="25"/>
      <c r="CN1283" s="25"/>
      <c r="CO1283" s="25"/>
      <c r="CP1283" s="25"/>
      <c r="CQ1283" s="25"/>
      <c r="CR1283" s="25"/>
      <c r="CS1283" s="25"/>
      <c r="CT1283" s="25"/>
      <c r="CU1283" s="25"/>
      <c r="CV1283" s="25"/>
      <c r="CW1283" s="25"/>
      <c r="CX1283" s="25"/>
      <c r="CY1283" s="25"/>
      <c r="CZ1283" s="25"/>
      <c r="DA1283" s="25"/>
      <c r="DB1283" s="25"/>
      <c r="DC1283" s="25"/>
      <c r="DD1283" s="25"/>
      <c r="DE1283" s="25"/>
      <c r="DF1283" s="25"/>
      <c r="DG1283" s="25"/>
      <c r="DH1283" s="25"/>
      <c r="DI1283" s="25"/>
      <c r="DJ1283" s="25"/>
      <c r="DK1283" s="25"/>
      <c r="DL1283" s="25"/>
      <c r="DM1283" s="25"/>
      <c r="DN1283" s="25"/>
      <c r="DO1283" s="25"/>
      <c r="DP1283" s="25"/>
      <c r="DQ1283" s="25"/>
      <c r="DR1283" s="25"/>
      <c r="DS1283" s="25"/>
      <c r="DT1283" s="25"/>
      <c r="DU1283" s="25"/>
      <c r="DV1283" s="25"/>
      <c r="DW1283" s="25"/>
      <c r="DX1283" s="25"/>
      <c r="DY1283" s="25"/>
      <c r="DZ1283" s="25"/>
      <c r="EA1283" s="25"/>
      <c r="EB1283" s="25"/>
      <c r="EC1283" s="25"/>
      <c r="ED1283" s="25"/>
      <c r="EE1283" s="25"/>
      <c r="EF1283" s="25"/>
      <c r="EG1283" s="25"/>
      <c r="EH1283" s="25"/>
      <c r="EI1283" s="25"/>
      <c r="EJ1283" s="25"/>
      <c r="EK1283" s="25"/>
      <c r="EL1283" s="25"/>
      <c r="EM1283" s="25"/>
      <c r="EN1283" s="25"/>
      <c r="EO1283" s="25"/>
      <c r="EP1283" s="25"/>
      <c r="EQ1283" s="25"/>
      <c r="ER1283" s="25"/>
      <c r="ES1283" s="25"/>
      <c r="ET1283" s="25"/>
      <c r="EU1283" s="25"/>
      <c r="EV1283" s="25"/>
      <c r="EW1283" s="25"/>
      <c r="EX1283" s="25"/>
      <c r="EY1283" s="25"/>
      <c r="EZ1283" s="25"/>
      <c r="FA1283" s="25"/>
      <c r="FB1283" s="25"/>
      <c r="FC1283" s="25"/>
      <c r="FD1283" s="25"/>
      <c r="FE1283" s="25"/>
      <c r="FF1283" s="25"/>
      <c r="FG1283" s="25"/>
      <c r="FH1283" s="25"/>
      <c r="FI1283" s="25"/>
      <c r="FJ1283" s="25"/>
      <c r="FK1283" s="25"/>
      <c r="FL1283" s="25"/>
      <c r="FM1283" s="25"/>
      <c r="FN1283" s="25"/>
      <c r="FO1283" s="25"/>
      <c r="FP1283" s="25"/>
      <c r="FQ1283" s="25"/>
      <c r="FR1283" s="25"/>
      <c r="FS1283" s="25"/>
      <c r="FT1283" s="25"/>
      <c r="FU1283" s="25"/>
      <c r="FV1283" s="25"/>
      <c r="FW1283" s="25"/>
      <c r="FX1283" s="25"/>
      <c r="FY1283" s="25"/>
      <c r="FZ1283" s="25"/>
      <c r="GA1283" s="25"/>
      <c r="GB1283" s="25"/>
      <c r="GC1283" s="25"/>
      <c r="GD1283" s="25"/>
      <c r="GE1283" s="25"/>
      <c r="GF1283" s="25"/>
      <c r="GG1283" s="25"/>
      <c r="GH1283" s="25"/>
      <c r="GI1283" s="25"/>
      <c r="GJ1283" s="25"/>
      <c r="GK1283" s="25"/>
      <c r="GL1283" s="25"/>
      <c r="GM1283" s="25"/>
      <c r="GN1283" s="25"/>
      <c r="GO1283" s="25"/>
      <c r="GP1283" s="25"/>
      <c r="GQ1283" s="25"/>
      <c r="GR1283" s="25"/>
      <c r="GS1283" s="25"/>
      <c r="GT1283" s="25"/>
      <c r="GU1283" s="25"/>
      <c r="GV1283" s="25"/>
      <c r="GW1283" s="25"/>
      <c r="GX1283" s="25"/>
      <c r="GY1283" s="25"/>
      <c r="GZ1283" s="25"/>
      <c r="HA1283" s="25"/>
      <c r="HB1283" s="25"/>
      <c r="HC1283" s="25"/>
      <c r="HD1283" s="25"/>
      <c r="HE1283" s="25"/>
      <c r="HF1283" s="25"/>
      <c r="HG1283" s="25"/>
      <c r="HH1283" s="25"/>
      <c r="HI1283" s="25"/>
      <c r="HJ1283" s="25"/>
      <c r="HK1283" s="25"/>
      <c r="HL1283" s="25"/>
      <c r="HM1283" s="25"/>
      <c r="HN1283" s="25"/>
      <c r="HO1283" s="25"/>
      <c r="HP1283" s="25"/>
      <c r="HQ1283" s="25"/>
      <c r="HR1283" s="25"/>
      <c r="HS1283" s="25"/>
      <c r="HT1283" s="25"/>
      <c r="HU1283" s="25"/>
      <c r="HV1283" s="25"/>
      <c r="HW1283" s="25"/>
      <c r="HX1283" s="25"/>
      <c r="HY1283" s="25"/>
      <c r="HZ1283" s="25"/>
      <c r="IA1283" s="25"/>
      <c r="IB1283" s="25"/>
      <c r="IC1283" s="25"/>
      <c r="ID1283" s="25"/>
      <c r="IE1283" s="25"/>
      <c r="IF1283" s="25"/>
      <c r="IG1283" s="25"/>
      <c r="IH1283" s="25"/>
      <c r="II1283" s="25"/>
      <c r="IJ1283" s="25"/>
      <c r="IK1283" s="25"/>
      <c r="IL1283" s="25"/>
      <c r="IM1283" s="25"/>
      <c r="IN1283" s="25"/>
      <c r="IO1283" s="25"/>
      <c r="IP1283" s="25"/>
      <c r="IQ1283" s="25"/>
      <c r="IR1283" s="25"/>
      <c r="IS1283" s="25"/>
      <c r="IT1283" s="25"/>
      <c r="IU1283" s="25"/>
      <c r="IV1283" s="25"/>
      <c r="IW1283" s="25"/>
      <c r="IX1283" s="25"/>
      <c r="IY1283" s="25"/>
      <c r="IZ1283" s="25"/>
      <c r="JA1283" s="25"/>
      <c r="JB1283" s="25"/>
      <c r="JC1283" s="25"/>
      <c r="JD1283" s="25"/>
      <c r="JE1283" s="25"/>
    </row>
    <row r="1285" spans="1:265" ht="22.5" customHeight="1">
      <c r="A1285" s="1" t="s">
        <v>1204</v>
      </c>
      <c r="B1285" s="2" t="s">
        <v>1202</v>
      </c>
      <c r="C1285" s="134" t="s">
        <v>1203</v>
      </c>
      <c r="D1285" s="93">
        <v>970</v>
      </c>
      <c r="E1285" s="32"/>
      <c r="F1285" s="93">
        <f t="shared" ref="F1285" si="533">D1285*22%</f>
        <v>213.4</v>
      </c>
      <c r="G1285" s="93">
        <f t="shared" ref="G1285" si="534">D1285+F1285</f>
        <v>1183.4000000000001</v>
      </c>
      <c r="H1285" s="43" t="s">
        <v>1256</v>
      </c>
      <c r="I1285" s="16"/>
    </row>
    <row r="1286" spans="1:265" ht="22.5" customHeight="1">
      <c r="A1286" s="1" t="s">
        <v>1204</v>
      </c>
      <c r="B1286" s="2" t="s">
        <v>1205</v>
      </c>
      <c r="C1286" s="134" t="s">
        <v>1206</v>
      </c>
      <c r="D1286" s="93">
        <v>10000</v>
      </c>
      <c r="E1286" s="32"/>
      <c r="F1286" s="93">
        <f t="shared" ref="F1286" si="535">D1286*22%</f>
        <v>2200</v>
      </c>
      <c r="G1286" s="93">
        <f t="shared" ref="G1286" si="536">D1286+F1286</f>
        <v>12200</v>
      </c>
      <c r="H1286" s="43" t="s">
        <v>1256</v>
      </c>
      <c r="I1286" s="16"/>
    </row>
    <row r="1287" spans="1:265" ht="22.5" customHeight="1">
      <c r="A1287" s="1" t="s">
        <v>1204</v>
      </c>
      <c r="B1287" s="2" t="s">
        <v>1207</v>
      </c>
      <c r="C1287" s="134" t="s">
        <v>1208</v>
      </c>
      <c r="D1287" s="93">
        <v>9970.2999999999993</v>
      </c>
      <c r="E1287" s="32"/>
      <c r="F1287" s="93">
        <f t="shared" ref="F1287" si="537">D1287*22%</f>
        <v>2193.4659999999999</v>
      </c>
      <c r="G1287" s="93">
        <f t="shared" ref="G1287" si="538">D1287+F1287</f>
        <v>12163.766</v>
      </c>
      <c r="H1287" s="43" t="s">
        <v>1256</v>
      </c>
      <c r="I1287" s="16"/>
    </row>
    <row r="1288" spans="1:265" ht="22.5" customHeight="1">
      <c r="A1288" s="1" t="s">
        <v>1204</v>
      </c>
      <c r="B1288" s="2" t="s">
        <v>1209</v>
      </c>
      <c r="C1288" s="134" t="s">
        <v>1210</v>
      </c>
      <c r="D1288" s="93">
        <v>11449</v>
      </c>
      <c r="E1288" s="32"/>
      <c r="F1288" s="93"/>
      <c r="G1288" s="93">
        <f t="shared" ref="G1288" si="539">D1288+F1288</f>
        <v>11449</v>
      </c>
      <c r="H1288" s="43" t="s">
        <v>1251</v>
      </c>
      <c r="I1288" s="16"/>
    </row>
    <row r="1289" spans="1:265" ht="22.5" customHeight="1">
      <c r="A1289" s="1" t="s">
        <v>1204</v>
      </c>
      <c r="B1289" s="2" t="s">
        <v>1212</v>
      </c>
      <c r="C1289" s="134" t="s">
        <v>1211</v>
      </c>
      <c r="D1289" s="93">
        <v>6392</v>
      </c>
      <c r="E1289" s="32"/>
      <c r="F1289" s="93"/>
      <c r="G1289" s="93">
        <f t="shared" ref="G1289" si="540">D1289+F1289</f>
        <v>6392</v>
      </c>
      <c r="H1289" s="43" t="s">
        <v>1254</v>
      </c>
      <c r="I1289" s="16"/>
    </row>
    <row r="1290" spans="1:265" ht="22.5" customHeight="1">
      <c r="A1290" s="1" t="s">
        <v>1204</v>
      </c>
      <c r="B1290" s="2" t="s">
        <v>1213</v>
      </c>
      <c r="C1290" s="134" t="s">
        <v>1214</v>
      </c>
      <c r="D1290" s="93">
        <v>1676</v>
      </c>
      <c r="E1290" s="32"/>
      <c r="F1290" s="93"/>
      <c r="G1290" s="93">
        <f t="shared" ref="G1290:G1291" si="541">D1290+F1290</f>
        <v>1676</v>
      </c>
      <c r="H1290" s="43"/>
      <c r="I1290" s="16"/>
    </row>
    <row r="1291" spans="1:265" ht="22.5" customHeight="1">
      <c r="A1291" s="1" t="s">
        <v>1204</v>
      </c>
      <c r="B1291" s="2" t="s">
        <v>1215</v>
      </c>
      <c r="C1291" s="134" t="s">
        <v>1224</v>
      </c>
      <c r="D1291" s="93">
        <v>10300</v>
      </c>
      <c r="E1291" s="32"/>
      <c r="F1291" s="93">
        <f t="shared" ref="F1291" si="542">D1291*22%</f>
        <v>2266</v>
      </c>
      <c r="G1291" s="93">
        <f t="shared" si="541"/>
        <v>12566</v>
      </c>
      <c r="H1291" s="43" t="s">
        <v>1256</v>
      </c>
      <c r="I1291" s="32"/>
    </row>
    <row r="1293" spans="1:265" ht="15.6" customHeight="1">
      <c r="I1293" s="32"/>
    </row>
    <row r="1294" spans="1:265" ht="12.95" customHeight="1">
      <c r="A1294" s="10"/>
      <c r="B1294" s="11"/>
      <c r="C1294" s="12"/>
      <c r="D1294" s="19"/>
      <c r="E1294" s="19"/>
      <c r="F1294" s="19"/>
      <c r="G1294" s="19"/>
      <c r="H1294" s="21"/>
      <c r="I1294" s="28"/>
      <c r="J1294" s="12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  <c r="BO1294" s="13"/>
      <c r="BP1294" s="13"/>
      <c r="BQ1294" s="13"/>
      <c r="BR1294" s="13"/>
      <c r="BS1294" s="13"/>
      <c r="BT1294" s="13"/>
      <c r="BU1294" s="13"/>
      <c r="BV1294" s="13"/>
      <c r="BW1294" s="13"/>
      <c r="BX1294" s="13"/>
      <c r="BY1294" s="13"/>
      <c r="BZ1294" s="13"/>
      <c r="CA1294" s="13"/>
      <c r="CB1294" s="13"/>
      <c r="CC1294" s="13"/>
      <c r="CD1294" s="13"/>
      <c r="CE1294" s="13"/>
      <c r="CF1294" s="13"/>
      <c r="CG1294" s="13"/>
      <c r="CH1294" s="13"/>
      <c r="CI1294" s="13"/>
      <c r="CJ1294" s="13"/>
      <c r="CK1294" s="13"/>
      <c r="CL1294" s="13"/>
      <c r="CM1294" s="13"/>
      <c r="CN1294" s="13"/>
      <c r="CO1294" s="13"/>
      <c r="CP1294" s="13"/>
      <c r="CQ1294" s="13"/>
      <c r="CR1294" s="13"/>
      <c r="CS1294" s="13"/>
      <c r="CT1294" s="13"/>
      <c r="CU1294" s="13"/>
      <c r="CV1294" s="13"/>
      <c r="CW1294" s="13"/>
      <c r="CX1294" s="13"/>
      <c r="CY1294" s="13"/>
      <c r="CZ1294" s="13"/>
      <c r="DA1294" s="13"/>
      <c r="DB1294" s="13"/>
      <c r="DC1294" s="13"/>
      <c r="DD1294" s="13"/>
      <c r="DE1294" s="13"/>
      <c r="DF1294" s="13"/>
      <c r="DG1294" s="13"/>
      <c r="DH1294" s="13"/>
      <c r="DI1294" s="13"/>
      <c r="DJ1294" s="13"/>
      <c r="DK1294" s="13"/>
      <c r="DL1294" s="13"/>
      <c r="DM1294" s="13"/>
      <c r="DN1294" s="13"/>
      <c r="DO1294" s="13"/>
      <c r="DP1294" s="13"/>
      <c r="DQ1294" s="13"/>
      <c r="DR1294" s="13"/>
      <c r="DS1294" s="13"/>
      <c r="DT1294" s="13"/>
      <c r="DU1294" s="13"/>
      <c r="DV1294" s="13"/>
      <c r="DW1294" s="13"/>
      <c r="DX1294" s="13"/>
      <c r="DY1294" s="13"/>
      <c r="DZ1294" s="13"/>
      <c r="EA1294" s="13"/>
      <c r="EB1294" s="13"/>
      <c r="EC1294" s="13"/>
      <c r="ED1294" s="13"/>
      <c r="EE1294" s="13"/>
      <c r="EF1294" s="13"/>
      <c r="EG1294" s="13"/>
      <c r="EH1294" s="13"/>
      <c r="EI1294" s="13"/>
      <c r="EJ1294" s="13"/>
      <c r="EK1294" s="13"/>
      <c r="EL1294" s="13"/>
      <c r="EM1294" s="13"/>
      <c r="EN1294" s="13"/>
      <c r="EO1294" s="13"/>
      <c r="EP1294" s="13"/>
      <c r="EQ1294" s="13"/>
      <c r="ER1294" s="13"/>
      <c r="ES1294" s="13"/>
      <c r="ET1294" s="13"/>
      <c r="EU1294" s="13"/>
      <c r="EV1294" s="13"/>
      <c r="EW1294" s="13"/>
      <c r="EX1294" s="13"/>
      <c r="EY1294" s="13"/>
      <c r="EZ1294" s="13"/>
      <c r="FA1294" s="13"/>
      <c r="FB1294" s="13"/>
      <c r="FC1294" s="13"/>
      <c r="FD1294" s="13"/>
      <c r="FE1294" s="13"/>
      <c r="FF1294" s="13"/>
      <c r="FG1294" s="13"/>
      <c r="FH1294" s="13"/>
      <c r="FI1294" s="13"/>
      <c r="FJ1294" s="13"/>
      <c r="FK1294" s="13"/>
      <c r="FL1294" s="13"/>
      <c r="FM1294" s="13"/>
      <c r="FN1294" s="13"/>
      <c r="FO1294" s="13"/>
      <c r="FP1294" s="13"/>
      <c r="FQ1294" s="13"/>
      <c r="FR1294" s="13"/>
      <c r="FS1294" s="13"/>
      <c r="FT1294" s="13"/>
      <c r="FU1294" s="13"/>
      <c r="FV1294" s="13"/>
      <c r="FW1294" s="13"/>
      <c r="FX1294" s="13"/>
      <c r="FY1294" s="13"/>
      <c r="FZ1294" s="13"/>
      <c r="GA1294" s="13"/>
      <c r="GB1294" s="13"/>
      <c r="GC1294" s="13"/>
      <c r="GD1294" s="13"/>
      <c r="GE1294" s="13"/>
      <c r="GF1294" s="13"/>
      <c r="GG1294" s="13"/>
      <c r="GH1294" s="13"/>
      <c r="GI1294" s="13"/>
      <c r="GJ1294" s="13"/>
      <c r="GK1294" s="13"/>
      <c r="GL1294" s="13"/>
      <c r="GM1294" s="13"/>
      <c r="GN1294" s="13"/>
      <c r="GO1294" s="13"/>
      <c r="GP1294" s="13"/>
      <c r="GQ1294" s="13"/>
      <c r="GR1294" s="13"/>
      <c r="GS1294" s="13"/>
      <c r="GT1294" s="13"/>
      <c r="GU1294" s="13"/>
      <c r="GV1294" s="13"/>
      <c r="GW1294" s="13"/>
      <c r="GX1294" s="13"/>
      <c r="GY1294" s="13"/>
      <c r="GZ1294" s="13"/>
      <c r="HA1294" s="13"/>
      <c r="HB1294" s="13"/>
      <c r="HC1294" s="13"/>
      <c r="HD1294" s="13"/>
      <c r="HE1294" s="13"/>
      <c r="HF1294" s="13"/>
      <c r="HG1294" s="13"/>
      <c r="HH1294" s="13"/>
      <c r="HI1294" s="13"/>
      <c r="HJ1294" s="13"/>
      <c r="HK1294" s="13"/>
      <c r="HL1294" s="13"/>
      <c r="HM1294" s="13"/>
      <c r="HN1294" s="13"/>
      <c r="HO1294" s="13"/>
      <c r="HP1294" s="13"/>
      <c r="HQ1294" s="13"/>
      <c r="HR1294" s="13"/>
      <c r="HS1294" s="13"/>
      <c r="HT1294" s="13"/>
      <c r="HU1294" s="13"/>
      <c r="HV1294" s="13"/>
      <c r="HW1294" s="13"/>
      <c r="HX1294" s="13"/>
      <c r="HY1294" s="13"/>
      <c r="HZ1294" s="13"/>
      <c r="IA1294" s="13"/>
      <c r="IB1294" s="13"/>
      <c r="IC1294" s="13"/>
      <c r="ID1294" s="13"/>
      <c r="IE1294" s="13"/>
      <c r="IF1294" s="13"/>
      <c r="IG1294" s="13"/>
      <c r="IH1294" s="13"/>
      <c r="II1294" s="13"/>
      <c r="IJ1294" s="13"/>
      <c r="IK1294" s="13"/>
      <c r="IL1294" s="13"/>
      <c r="IM1294" s="13"/>
      <c r="IN1294" s="13"/>
      <c r="IO1294" s="13"/>
      <c r="IP1294" s="13"/>
      <c r="IQ1294" s="13"/>
      <c r="IR1294" s="13"/>
      <c r="IS1294" s="13"/>
      <c r="IT1294" s="13"/>
      <c r="IU1294" s="13"/>
      <c r="IV1294" s="13"/>
      <c r="IW1294" s="13"/>
      <c r="IX1294" s="13"/>
      <c r="IY1294" s="13"/>
      <c r="IZ1294" s="13"/>
      <c r="JA1294" s="13"/>
      <c r="JB1294" s="13"/>
      <c r="JC1294" s="13"/>
      <c r="JD1294" s="13"/>
      <c r="JE1294" s="13"/>
    </row>
    <row r="1295" spans="1:265" s="13" customFormat="1" ht="12.95" customHeight="1">
      <c r="A1295" s="1"/>
      <c r="B1295" s="2"/>
      <c r="C1295" s="3"/>
      <c r="D1295" s="16"/>
      <c r="E1295" s="16"/>
      <c r="F1295" s="16"/>
      <c r="G1295" s="16"/>
      <c r="H1295" s="20"/>
      <c r="I1295" s="27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  <c r="CG1295" s="4"/>
      <c r="CH1295" s="4"/>
      <c r="CI1295" s="4"/>
      <c r="CJ1295" s="4"/>
      <c r="CK1295" s="4"/>
      <c r="CL1295" s="4"/>
      <c r="CM1295" s="4"/>
      <c r="CN1295" s="4"/>
      <c r="CO1295" s="4"/>
      <c r="CP1295" s="4"/>
      <c r="CQ1295" s="4"/>
      <c r="CR1295" s="4"/>
      <c r="CS1295" s="4"/>
      <c r="CT1295" s="4"/>
      <c r="CU1295" s="4"/>
      <c r="CV1295" s="4"/>
      <c r="CW1295" s="4"/>
      <c r="CX1295" s="4"/>
      <c r="CY1295" s="4"/>
      <c r="CZ1295" s="4"/>
      <c r="DA1295" s="4"/>
      <c r="DB1295" s="4"/>
      <c r="DC1295" s="4"/>
      <c r="DD1295" s="4"/>
      <c r="DE1295" s="4"/>
      <c r="DF1295" s="4"/>
      <c r="DG1295" s="4"/>
      <c r="DH1295" s="4"/>
      <c r="DI1295" s="4"/>
      <c r="DJ1295" s="4"/>
      <c r="DK1295" s="4"/>
      <c r="DL1295" s="4"/>
      <c r="DM1295" s="4"/>
      <c r="DN1295" s="4"/>
      <c r="DO1295" s="4"/>
      <c r="DP1295" s="4"/>
      <c r="DQ1295" s="4"/>
      <c r="DR1295" s="4"/>
      <c r="DS1295" s="4"/>
      <c r="DT1295" s="4"/>
      <c r="DU1295" s="4"/>
      <c r="DV1295" s="4"/>
      <c r="DW1295" s="4"/>
      <c r="DX1295" s="4"/>
      <c r="DY1295" s="4"/>
      <c r="DZ1295" s="4"/>
      <c r="EA1295" s="4"/>
      <c r="EB1295" s="4"/>
      <c r="EC1295" s="4"/>
      <c r="ED1295" s="4"/>
      <c r="EE1295" s="4"/>
      <c r="EF1295" s="4"/>
      <c r="EG1295" s="4"/>
      <c r="EH1295" s="4"/>
      <c r="EI1295" s="4"/>
      <c r="EJ1295" s="4"/>
      <c r="EK1295" s="4"/>
      <c r="EL1295" s="4"/>
      <c r="EM1295" s="4"/>
      <c r="EN1295" s="4"/>
      <c r="EO1295" s="4"/>
      <c r="EP1295" s="4"/>
      <c r="EQ1295" s="4"/>
      <c r="ER1295" s="4"/>
      <c r="ES1295" s="4"/>
      <c r="ET1295" s="4"/>
      <c r="EU1295" s="4"/>
      <c r="EV1295" s="4"/>
      <c r="EW1295" s="4"/>
      <c r="EX1295" s="4"/>
      <c r="EY1295" s="4"/>
      <c r="EZ1295" s="4"/>
      <c r="FA1295" s="4"/>
      <c r="FB1295" s="4"/>
      <c r="FC1295" s="4"/>
      <c r="FD1295" s="4"/>
      <c r="FE1295" s="4"/>
      <c r="FF1295" s="4"/>
      <c r="FG1295" s="4"/>
      <c r="FH1295" s="4"/>
      <c r="FI1295" s="4"/>
      <c r="FJ1295" s="4"/>
      <c r="FK1295" s="4"/>
      <c r="FL1295" s="4"/>
      <c r="FM1295" s="4"/>
      <c r="FN1295" s="4"/>
      <c r="FO1295" s="4"/>
      <c r="FP1295" s="4"/>
      <c r="FQ1295" s="4"/>
      <c r="FR1295" s="4"/>
      <c r="FS1295" s="4"/>
      <c r="FT1295" s="4"/>
      <c r="FU1295" s="4"/>
      <c r="FV1295" s="4"/>
      <c r="FW1295" s="4"/>
      <c r="FX1295" s="4"/>
      <c r="FY1295" s="4"/>
      <c r="FZ1295" s="4"/>
      <c r="GA1295" s="4"/>
      <c r="GB1295" s="4"/>
      <c r="GC1295" s="4"/>
      <c r="GD1295" s="4"/>
      <c r="GE1295" s="4"/>
      <c r="GF1295" s="4"/>
      <c r="GG1295" s="4"/>
      <c r="GH1295" s="4"/>
      <c r="GI1295" s="4"/>
      <c r="GJ1295" s="4"/>
      <c r="GK1295" s="4"/>
      <c r="GL1295" s="4"/>
      <c r="GM1295" s="4"/>
      <c r="GN1295" s="4"/>
      <c r="GO1295" s="4"/>
      <c r="GP1295" s="4"/>
      <c r="GQ1295" s="4"/>
      <c r="GR1295" s="4"/>
      <c r="GS1295" s="4"/>
      <c r="GT1295" s="4"/>
      <c r="GU1295" s="4"/>
      <c r="GV1295" s="4"/>
      <c r="GW1295" s="4"/>
      <c r="GX1295" s="4"/>
      <c r="GY1295" s="4"/>
      <c r="GZ1295" s="4"/>
      <c r="HA1295" s="4"/>
      <c r="HB1295" s="4"/>
      <c r="HC1295" s="4"/>
      <c r="HD1295" s="4"/>
      <c r="HE1295" s="4"/>
      <c r="HF1295" s="4"/>
      <c r="HG1295" s="4"/>
      <c r="HH1295" s="4"/>
      <c r="HI1295" s="4"/>
      <c r="HJ1295" s="4"/>
      <c r="HK1295" s="4"/>
      <c r="HL1295" s="4"/>
      <c r="HM1295" s="4"/>
      <c r="HN1295" s="4"/>
      <c r="HO1295" s="4"/>
      <c r="HP1295" s="4"/>
      <c r="HQ1295" s="4"/>
      <c r="HR1295" s="4"/>
      <c r="HS1295" s="4"/>
      <c r="HT1295" s="4"/>
      <c r="HU1295" s="4"/>
      <c r="HV1295" s="4"/>
      <c r="HW1295" s="4"/>
      <c r="HX1295" s="4"/>
      <c r="HY1295" s="4"/>
      <c r="HZ1295" s="4"/>
      <c r="IA1295" s="4"/>
      <c r="IB1295" s="4"/>
      <c r="IC1295" s="4"/>
      <c r="ID1295" s="4"/>
      <c r="IE1295" s="4"/>
      <c r="IF1295" s="4"/>
      <c r="IG1295" s="4"/>
      <c r="IH1295" s="4"/>
      <c r="II1295" s="4"/>
      <c r="IJ1295" s="4"/>
      <c r="IK1295" s="4"/>
      <c r="IL1295" s="4"/>
      <c r="IM1295" s="4"/>
      <c r="IN1295" s="4"/>
      <c r="IO1295" s="4"/>
      <c r="IP1295" s="4"/>
      <c r="IQ1295" s="4"/>
      <c r="IR1295" s="4"/>
      <c r="IS1295" s="4"/>
      <c r="IT1295" s="4"/>
      <c r="IU1295" s="4"/>
      <c r="IV1295" s="4"/>
      <c r="IW1295" s="4"/>
      <c r="IX1295" s="4"/>
      <c r="IY1295" s="4"/>
      <c r="IZ1295" s="4"/>
      <c r="JA1295" s="4"/>
      <c r="JB1295" s="4"/>
      <c r="JC1295" s="4"/>
      <c r="JD1295" s="4"/>
      <c r="JE1295" s="4"/>
    </row>
    <row r="1296" spans="1:265">
      <c r="A1296" s="14" t="s">
        <v>8</v>
      </c>
      <c r="D1296" s="16">
        <f>SUM(D1283:D1295)</f>
        <v>50757.3</v>
      </c>
      <c r="F1296" s="16">
        <f>SUM(F1283:F1295)</f>
        <v>6872.866</v>
      </c>
      <c r="G1296" s="16">
        <f>SUM(G1283:G1295)</f>
        <v>57630.165999999997</v>
      </c>
      <c r="I1296" s="32"/>
      <c r="J1296" s="23"/>
    </row>
    <row r="1297" spans="1:265">
      <c r="A1297" s="15"/>
      <c r="B1297" s="11"/>
      <c r="C1297" s="12"/>
      <c r="D1297" s="19"/>
      <c r="E1297" s="19"/>
      <c r="F1297" s="19"/>
      <c r="G1297" s="19"/>
      <c r="H1297" s="21"/>
      <c r="I1297" s="1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  <c r="BP1297" s="13"/>
      <c r="BQ1297" s="13"/>
      <c r="BR1297" s="13"/>
      <c r="BS1297" s="13"/>
      <c r="BT1297" s="13"/>
      <c r="BU1297" s="13"/>
      <c r="BV1297" s="13"/>
      <c r="BW1297" s="13"/>
      <c r="BX1297" s="13"/>
      <c r="BY1297" s="13"/>
      <c r="BZ1297" s="13"/>
      <c r="CA1297" s="13"/>
      <c r="CB1297" s="13"/>
      <c r="CC1297" s="13"/>
      <c r="CD1297" s="13"/>
      <c r="CE1297" s="13"/>
      <c r="CF1297" s="13"/>
      <c r="CG1297" s="13"/>
      <c r="CH1297" s="13"/>
      <c r="CI1297" s="13"/>
      <c r="CJ1297" s="13"/>
      <c r="CK1297" s="13"/>
      <c r="CL1297" s="13"/>
      <c r="CM1297" s="13"/>
      <c r="CN1297" s="13"/>
      <c r="CO1297" s="13"/>
      <c r="CP1297" s="13"/>
      <c r="CQ1297" s="13"/>
      <c r="CR1297" s="13"/>
      <c r="CS1297" s="13"/>
      <c r="CT1297" s="13"/>
      <c r="CU1297" s="13"/>
      <c r="CV1297" s="13"/>
      <c r="CW1297" s="13"/>
      <c r="CX1297" s="13"/>
      <c r="CY1297" s="13"/>
      <c r="CZ1297" s="13"/>
      <c r="DA1297" s="13"/>
      <c r="DB1297" s="13"/>
      <c r="DC1297" s="13"/>
      <c r="DD1297" s="13"/>
      <c r="DE1297" s="13"/>
      <c r="DF1297" s="13"/>
      <c r="DG1297" s="13"/>
      <c r="DH1297" s="13"/>
      <c r="DI1297" s="13"/>
      <c r="DJ1297" s="13"/>
      <c r="DK1297" s="13"/>
      <c r="DL1297" s="13"/>
      <c r="DM1297" s="13"/>
      <c r="DN1297" s="13"/>
      <c r="DO1297" s="13"/>
      <c r="DP1297" s="13"/>
      <c r="DQ1297" s="13"/>
      <c r="DR1297" s="13"/>
      <c r="DS1297" s="13"/>
      <c r="DT1297" s="13"/>
      <c r="DU1297" s="13"/>
      <c r="DV1297" s="13"/>
      <c r="DW1297" s="13"/>
      <c r="DX1297" s="13"/>
      <c r="DY1297" s="13"/>
      <c r="DZ1297" s="13"/>
      <c r="EA1297" s="13"/>
      <c r="EB1297" s="13"/>
      <c r="EC1297" s="13"/>
      <c r="ED1297" s="13"/>
      <c r="EE1297" s="13"/>
      <c r="EF1297" s="13"/>
      <c r="EG1297" s="13"/>
      <c r="EH1297" s="13"/>
      <c r="EI1297" s="13"/>
      <c r="EJ1297" s="13"/>
      <c r="EK1297" s="13"/>
      <c r="EL1297" s="13"/>
      <c r="EM1297" s="13"/>
      <c r="EN1297" s="13"/>
      <c r="EO1297" s="13"/>
      <c r="EP1297" s="13"/>
      <c r="EQ1297" s="13"/>
      <c r="ER1297" s="13"/>
      <c r="ES1297" s="13"/>
      <c r="ET1297" s="13"/>
      <c r="EU1297" s="13"/>
      <c r="EV1297" s="13"/>
      <c r="EW1297" s="13"/>
      <c r="EX1297" s="13"/>
      <c r="EY1297" s="13"/>
      <c r="EZ1297" s="13"/>
      <c r="FA1297" s="13"/>
      <c r="FB1297" s="13"/>
      <c r="FC1297" s="13"/>
      <c r="FD1297" s="13"/>
      <c r="FE1297" s="13"/>
      <c r="FF1297" s="13"/>
      <c r="FG1297" s="13"/>
      <c r="FH1297" s="13"/>
      <c r="FI1297" s="13"/>
      <c r="FJ1297" s="13"/>
      <c r="FK1297" s="13"/>
      <c r="FL1297" s="13"/>
      <c r="FM1297" s="13"/>
      <c r="FN1297" s="13"/>
      <c r="FO1297" s="13"/>
      <c r="FP1297" s="13"/>
      <c r="FQ1297" s="13"/>
      <c r="FR1297" s="13"/>
      <c r="FS1297" s="13"/>
      <c r="FT1297" s="13"/>
      <c r="FU1297" s="13"/>
      <c r="FV1297" s="13"/>
      <c r="FW1297" s="13"/>
      <c r="FX1297" s="13"/>
      <c r="FY1297" s="13"/>
      <c r="FZ1297" s="13"/>
      <c r="GA1297" s="13"/>
      <c r="GB1297" s="13"/>
      <c r="GC1297" s="13"/>
      <c r="GD1297" s="13"/>
      <c r="GE1297" s="13"/>
      <c r="GF1297" s="13"/>
      <c r="GG1297" s="13"/>
      <c r="GH1297" s="13"/>
      <c r="GI1297" s="13"/>
      <c r="GJ1297" s="13"/>
      <c r="GK1297" s="13"/>
      <c r="GL1297" s="13"/>
      <c r="GM1297" s="13"/>
      <c r="GN1297" s="13"/>
      <c r="GO1297" s="13"/>
      <c r="GP1297" s="13"/>
      <c r="GQ1297" s="13"/>
      <c r="GR1297" s="13"/>
      <c r="GS1297" s="13"/>
      <c r="GT1297" s="13"/>
      <c r="GU1297" s="13"/>
      <c r="GV1297" s="13"/>
      <c r="GW1297" s="13"/>
      <c r="GX1297" s="13"/>
      <c r="GY1297" s="13"/>
      <c r="GZ1297" s="13"/>
      <c r="HA1297" s="13"/>
      <c r="HB1297" s="13"/>
      <c r="HC1297" s="13"/>
      <c r="HD1297" s="13"/>
      <c r="HE1297" s="13"/>
      <c r="HF1297" s="13"/>
      <c r="HG1297" s="13"/>
      <c r="HH1297" s="13"/>
      <c r="HI1297" s="13"/>
      <c r="HJ1297" s="13"/>
      <c r="HK1297" s="13"/>
      <c r="HL1297" s="13"/>
      <c r="HM1297" s="13"/>
      <c r="HN1297" s="13"/>
      <c r="HO1297" s="13"/>
      <c r="HP1297" s="13"/>
      <c r="HQ1297" s="13"/>
      <c r="HR1297" s="13"/>
      <c r="HS1297" s="13"/>
      <c r="HT1297" s="13"/>
      <c r="HU1297" s="13"/>
      <c r="HV1297" s="13"/>
      <c r="HW1297" s="13"/>
      <c r="HX1297" s="13"/>
      <c r="HY1297" s="13"/>
      <c r="HZ1297" s="13"/>
      <c r="IA1297" s="13"/>
      <c r="IB1297" s="13"/>
      <c r="IC1297" s="13"/>
      <c r="ID1297" s="13"/>
      <c r="IE1297" s="13"/>
      <c r="IF1297" s="13"/>
      <c r="IG1297" s="13"/>
      <c r="IH1297" s="13"/>
      <c r="II1297" s="13"/>
      <c r="IJ1297" s="13"/>
      <c r="IK1297" s="13"/>
      <c r="IL1297" s="13"/>
      <c r="IM1297" s="13"/>
      <c r="IN1297" s="13"/>
      <c r="IO1297" s="13"/>
      <c r="IP1297" s="13"/>
      <c r="IQ1297" s="13"/>
      <c r="IR1297" s="13"/>
      <c r="IS1297" s="13"/>
      <c r="IT1297" s="13"/>
      <c r="IU1297" s="13"/>
      <c r="IV1297" s="13"/>
      <c r="IW1297" s="13"/>
      <c r="IX1297" s="13"/>
      <c r="IY1297" s="13"/>
      <c r="IZ1297" s="13"/>
      <c r="JA1297" s="13"/>
      <c r="JB1297" s="13"/>
      <c r="JC1297" s="13"/>
      <c r="JD1297" s="13"/>
      <c r="JE1297" s="13"/>
    </row>
    <row r="1299" spans="1:265" s="81" customFormat="1" ht="20.25" customHeight="1">
      <c r="A1299" s="1" t="s">
        <v>1249</v>
      </c>
      <c r="B1299" s="77"/>
      <c r="C1299" s="78" t="s">
        <v>1250</v>
      </c>
      <c r="D1299" s="79">
        <f>D1288</f>
        <v>11449</v>
      </c>
      <c r="E1299" s="79"/>
      <c r="F1299" s="79"/>
      <c r="G1299" s="79"/>
      <c r="H1299" s="97"/>
      <c r="I1299" s="121"/>
      <c r="J1299" s="119"/>
      <c r="K1299" s="119"/>
      <c r="L1299" s="119"/>
    </row>
    <row r="1300" spans="1:265" s="81" customFormat="1" ht="20.25" customHeight="1">
      <c r="A1300" s="1" t="s">
        <v>1252</v>
      </c>
      <c r="B1300" s="77"/>
      <c r="C1300" s="78" t="s">
        <v>1253</v>
      </c>
      <c r="D1300" s="79">
        <f>D1289</f>
        <v>6392</v>
      </c>
      <c r="E1300" s="79"/>
      <c r="F1300" s="79"/>
      <c r="G1300" s="79"/>
      <c r="H1300" s="97"/>
      <c r="I1300" s="121"/>
      <c r="J1300" s="119"/>
      <c r="K1300" s="119"/>
      <c r="L1300" s="119"/>
    </row>
    <row r="1301" spans="1:265" s="81" customFormat="1" ht="20.25" customHeight="1">
      <c r="A1301" s="163" t="s">
        <v>1249</v>
      </c>
      <c r="B1301" s="77"/>
      <c r="C1301" s="78" t="s">
        <v>1258</v>
      </c>
      <c r="D1301" s="79">
        <v>2825.52</v>
      </c>
      <c r="E1301" s="79"/>
      <c r="F1301" s="79">
        <f>G1269+G1271</f>
        <v>2825.52</v>
      </c>
      <c r="G1301" s="161"/>
      <c r="H1301" s="97"/>
      <c r="I1301" s="121"/>
      <c r="J1301" s="119"/>
      <c r="K1301" s="119"/>
      <c r="L1301" s="119"/>
    </row>
    <row r="1302" spans="1:265" s="81" customFormat="1" ht="20.25" customHeight="1">
      <c r="A1302" s="163" t="s">
        <v>1255</v>
      </c>
      <c r="B1302" s="77"/>
      <c r="C1302" s="78" t="s">
        <v>1257</v>
      </c>
      <c r="D1302" s="79">
        <v>38113.17</v>
      </c>
      <c r="E1302" s="79"/>
      <c r="F1302" s="79">
        <f>G1285+G1286+G1287+G1291</f>
        <v>38113.165999999997</v>
      </c>
      <c r="G1302" s="161"/>
      <c r="H1302" s="97"/>
      <c r="I1302" s="121"/>
      <c r="J1302" s="119"/>
      <c r="K1302" s="119"/>
      <c r="L1302" s="119"/>
    </row>
    <row r="1306" spans="1:265" ht="22.5" customHeight="1">
      <c r="A1306" s="5" t="s">
        <v>1220</v>
      </c>
      <c r="B1306" s="5"/>
      <c r="C1306" s="5"/>
      <c r="H1306" s="24"/>
      <c r="J1306" s="3"/>
      <c r="T1306" s="25"/>
      <c r="U1306" s="25"/>
      <c r="V1306" s="25"/>
      <c r="W1306" s="25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/>
      <c r="AI1306" s="25"/>
      <c r="AJ1306" s="25"/>
      <c r="AK1306" s="25"/>
      <c r="AL1306" s="25"/>
      <c r="AM1306" s="25"/>
      <c r="AN1306" s="25"/>
      <c r="AO1306" s="25"/>
      <c r="AP1306" s="25"/>
      <c r="AQ1306" s="25"/>
      <c r="AR1306" s="25"/>
      <c r="AS1306" s="25"/>
      <c r="AT1306" s="25"/>
      <c r="AU1306" s="25"/>
      <c r="AV1306" s="25"/>
      <c r="AW1306" s="25"/>
      <c r="AX1306" s="25"/>
      <c r="AY1306" s="25"/>
      <c r="AZ1306" s="25"/>
      <c r="BA1306" s="25"/>
      <c r="BB1306" s="25"/>
      <c r="BC1306" s="25"/>
      <c r="BD1306" s="25"/>
      <c r="BE1306" s="25"/>
      <c r="BF1306" s="25"/>
      <c r="BG1306" s="25"/>
      <c r="BH1306" s="25"/>
      <c r="BI1306" s="25"/>
      <c r="BJ1306" s="25"/>
      <c r="BK1306" s="25"/>
      <c r="BL1306" s="25"/>
      <c r="BM1306" s="25"/>
      <c r="BN1306" s="25"/>
      <c r="BO1306" s="25"/>
      <c r="BP1306" s="25"/>
      <c r="BQ1306" s="25"/>
      <c r="BR1306" s="25"/>
      <c r="BS1306" s="25"/>
      <c r="BT1306" s="25"/>
      <c r="BU1306" s="25"/>
      <c r="BV1306" s="25"/>
      <c r="BW1306" s="25"/>
      <c r="BX1306" s="25"/>
      <c r="BY1306" s="25"/>
      <c r="BZ1306" s="25"/>
      <c r="CA1306" s="25"/>
      <c r="CB1306" s="25"/>
      <c r="CC1306" s="25"/>
      <c r="CD1306" s="25"/>
      <c r="CE1306" s="25"/>
      <c r="CF1306" s="25"/>
      <c r="CG1306" s="25"/>
      <c r="CH1306" s="25"/>
      <c r="CI1306" s="25"/>
      <c r="CJ1306" s="25"/>
      <c r="CK1306" s="25"/>
      <c r="CL1306" s="25"/>
      <c r="CM1306" s="25"/>
      <c r="CN1306" s="25"/>
      <c r="CO1306" s="25"/>
      <c r="CP1306" s="25"/>
      <c r="CQ1306" s="25"/>
      <c r="CR1306" s="25"/>
      <c r="CS1306" s="25"/>
      <c r="CT1306" s="25"/>
      <c r="CU1306" s="25"/>
      <c r="CV1306" s="25"/>
      <c r="CW1306" s="25"/>
      <c r="CX1306" s="25"/>
      <c r="CY1306" s="25"/>
      <c r="CZ1306" s="25"/>
      <c r="DA1306" s="25"/>
      <c r="DB1306" s="25"/>
      <c r="DC1306" s="25"/>
      <c r="DD1306" s="25"/>
      <c r="DE1306" s="25"/>
      <c r="DF1306" s="25"/>
      <c r="DG1306" s="25"/>
      <c r="DH1306" s="25"/>
      <c r="DI1306" s="25"/>
      <c r="DJ1306" s="25"/>
      <c r="DK1306" s="25"/>
      <c r="DL1306" s="25"/>
      <c r="DM1306" s="25"/>
      <c r="DN1306" s="25"/>
      <c r="DO1306" s="25"/>
      <c r="DP1306" s="25"/>
      <c r="DQ1306" s="25"/>
      <c r="DR1306" s="25"/>
      <c r="DS1306" s="25"/>
      <c r="DT1306" s="25"/>
      <c r="DU1306" s="25"/>
      <c r="DV1306" s="25"/>
      <c r="DW1306" s="25"/>
      <c r="DX1306" s="25"/>
      <c r="DY1306" s="25"/>
      <c r="DZ1306" s="25"/>
      <c r="EA1306" s="25"/>
      <c r="EB1306" s="25"/>
      <c r="EC1306" s="25"/>
      <c r="ED1306" s="25"/>
      <c r="EE1306" s="25"/>
      <c r="EF1306" s="25"/>
      <c r="EG1306" s="25"/>
      <c r="EH1306" s="25"/>
      <c r="EI1306" s="25"/>
      <c r="EJ1306" s="25"/>
      <c r="EK1306" s="25"/>
      <c r="EL1306" s="25"/>
      <c r="EM1306" s="25"/>
      <c r="EN1306" s="25"/>
      <c r="EO1306" s="25"/>
      <c r="EP1306" s="25"/>
      <c r="EQ1306" s="25"/>
      <c r="ER1306" s="25"/>
      <c r="ES1306" s="25"/>
      <c r="ET1306" s="25"/>
      <c r="EU1306" s="25"/>
      <c r="EV1306" s="25"/>
      <c r="EW1306" s="25"/>
      <c r="EX1306" s="25"/>
      <c r="EY1306" s="25"/>
      <c r="EZ1306" s="25"/>
      <c r="FA1306" s="25"/>
      <c r="FB1306" s="25"/>
      <c r="FC1306" s="25"/>
      <c r="FD1306" s="25"/>
      <c r="FE1306" s="25"/>
      <c r="FF1306" s="25"/>
      <c r="FG1306" s="25"/>
      <c r="FH1306" s="25"/>
      <c r="FI1306" s="25"/>
      <c r="FJ1306" s="25"/>
      <c r="FK1306" s="25"/>
      <c r="FL1306" s="25"/>
      <c r="FM1306" s="25"/>
      <c r="FN1306" s="25"/>
      <c r="FO1306" s="25"/>
      <c r="FP1306" s="25"/>
      <c r="FQ1306" s="25"/>
      <c r="FR1306" s="25"/>
      <c r="FS1306" s="25"/>
      <c r="FT1306" s="25"/>
      <c r="FU1306" s="25"/>
      <c r="FV1306" s="25"/>
      <c r="FW1306" s="25"/>
      <c r="FX1306" s="25"/>
      <c r="FY1306" s="25"/>
      <c r="FZ1306" s="25"/>
      <c r="GA1306" s="25"/>
      <c r="GB1306" s="25"/>
      <c r="GC1306" s="25"/>
      <c r="GD1306" s="25"/>
      <c r="GE1306" s="25"/>
      <c r="GF1306" s="25"/>
      <c r="GG1306" s="25"/>
      <c r="GH1306" s="25"/>
      <c r="GI1306" s="25"/>
      <c r="GJ1306" s="25"/>
      <c r="GK1306" s="25"/>
      <c r="GL1306" s="25"/>
      <c r="GM1306" s="25"/>
      <c r="GN1306" s="25"/>
      <c r="GO1306" s="25"/>
      <c r="GP1306" s="25"/>
      <c r="GQ1306" s="25"/>
      <c r="GR1306" s="25"/>
      <c r="GS1306" s="25"/>
      <c r="GT1306" s="25"/>
      <c r="GU1306" s="25"/>
      <c r="GV1306" s="25"/>
      <c r="GW1306" s="25"/>
      <c r="GX1306" s="25"/>
      <c r="GY1306" s="25"/>
      <c r="GZ1306" s="25"/>
      <c r="HA1306" s="25"/>
      <c r="HB1306" s="25"/>
      <c r="HC1306" s="25"/>
      <c r="HD1306" s="25"/>
      <c r="HE1306" s="25"/>
      <c r="HF1306" s="25"/>
      <c r="HG1306" s="25"/>
      <c r="HH1306" s="25"/>
      <c r="HI1306" s="25"/>
      <c r="HJ1306" s="25"/>
      <c r="HK1306" s="25"/>
      <c r="HL1306" s="25"/>
      <c r="HM1306" s="25"/>
      <c r="HN1306" s="25"/>
      <c r="HO1306" s="25"/>
      <c r="HP1306" s="25"/>
      <c r="HQ1306" s="25"/>
      <c r="HR1306" s="25"/>
      <c r="HS1306" s="25"/>
      <c r="HT1306" s="25"/>
      <c r="HU1306" s="25"/>
      <c r="HV1306" s="25"/>
      <c r="HW1306" s="25"/>
      <c r="HX1306" s="25"/>
      <c r="HY1306" s="25"/>
      <c r="HZ1306" s="25"/>
      <c r="IA1306" s="25"/>
      <c r="IB1306" s="25"/>
      <c r="IC1306" s="25"/>
      <c r="ID1306" s="25"/>
      <c r="IE1306" s="25"/>
      <c r="IF1306" s="25"/>
      <c r="IG1306" s="25"/>
      <c r="IH1306" s="25"/>
      <c r="II1306" s="25"/>
      <c r="IJ1306" s="25"/>
      <c r="IK1306" s="25"/>
      <c r="IL1306" s="25"/>
      <c r="IM1306" s="25"/>
      <c r="IN1306" s="25"/>
      <c r="IO1306" s="25"/>
      <c r="IP1306" s="25"/>
      <c r="IQ1306" s="25"/>
      <c r="IR1306" s="25"/>
      <c r="IS1306" s="25"/>
      <c r="IT1306" s="25"/>
      <c r="IU1306" s="25"/>
      <c r="IV1306" s="25"/>
      <c r="IW1306" s="25"/>
      <c r="IX1306" s="25"/>
      <c r="IY1306" s="25"/>
      <c r="IZ1306" s="25"/>
      <c r="JA1306" s="25"/>
      <c r="JB1306" s="25"/>
      <c r="JC1306" s="25"/>
      <c r="JD1306" s="25"/>
      <c r="JE1306" s="25"/>
    </row>
    <row r="1308" spans="1:265" ht="22.5" customHeight="1">
      <c r="A1308" s="1" t="s">
        <v>1222</v>
      </c>
      <c r="B1308" s="2" t="s">
        <v>1221</v>
      </c>
      <c r="C1308" s="134" t="s">
        <v>1223</v>
      </c>
      <c r="D1308" s="93">
        <v>970</v>
      </c>
      <c r="E1308" s="32"/>
      <c r="F1308" s="93">
        <f t="shared" ref="F1308" si="543">D1308*22%</f>
        <v>213.4</v>
      </c>
      <c r="G1308" s="93">
        <f t="shared" ref="G1308" si="544">D1308+F1308</f>
        <v>1183.4000000000001</v>
      </c>
      <c r="H1308" s="43" t="s">
        <v>1289</v>
      </c>
      <c r="I1308" s="16"/>
    </row>
    <row r="1309" spans="1:265" ht="22.5" customHeight="1">
      <c r="A1309" s="1" t="s">
        <v>1222</v>
      </c>
      <c r="B1309" s="2" t="s">
        <v>1225</v>
      </c>
      <c r="C1309" s="134" t="s">
        <v>1226</v>
      </c>
      <c r="D1309" s="93">
        <v>15741.6</v>
      </c>
      <c r="E1309" s="32"/>
      <c r="F1309" s="93">
        <f t="shared" ref="F1309" si="545">D1309*22%</f>
        <v>3463.152</v>
      </c>
      <c r="G1309" s="93">
        <f t="shared" ref="G1309" si="546">D1309+F1309</f>
        <v>19204.752</v>
      </c>
      <c r="H1309" s="43" t="s">
        <v>1289</v>
      </c>
      <c r="I1309" s="16"/>
    </row>
    <row r="1310" spans="1:265" ht="22.5" customHeight="1">
      <c r="A1310" s="1" t="s">
        <v>1222</v>
      </c>
      <c r="B1310" s="2" t="s">
        <v>1227</v>
      </c>
      <c r="C1310" s="134" t="s">
        <v>1228</v>
      </c>
      <c r="D1310" s="93">
        <v>970</v>
      </c>
      <c r="E1310" s="32"/>
      <c r="F1310" s="93">
        <f t="shared" ref="F1310" si="547">D1310*22%</f>
        <v>213.4</v>
      </c>
      <c r="G1310" s="93">
        <f t="shared" ref="G1310" si="548">D1310+F1310</f>
        <v>1183.4000000000001</v>
      </c>
      <c r="H1310" s="43" t="s">
        <v>1289</v>
      </c>
      <c r="I1310" s="16"/>
    </row>
    <row r="1311" spans="1:265" ht="22.5" customHeight="1">
      <c r="A1311" s="1" t="s">
        <v>1222</v>
      </c>
      <c r="B1311" s="2" t="s">
        <v>1230</v>
      </c>
      <c r="C1311" s="134" t="s">
        <v>1229</v>
      </c>
      <c r="D1311" s="93">
        <v>32000</v>
      </c>
      <c r="E1311" s="32"/>
      <c r="F1311" s="93">
        <f t="shared" ref="F1311" si="549">D1311*22%</f>
        <v>7040</v>
      </c>
      <c r="G1311" s="93">
        <f t="shared" ref="G1311" si="550">D1311+F1311</f>
        <v>39040</v>
      </c>
      <c r="H1311" s="43" t="s">
        <v>1289</v>
      </c>
      <c r="I1311" s="16"/>
    </row>
    <row r="1312" spans="1:265" ht="22.5" customHeight="1">
      <c r="A1312" s="1" t="s">
        <v>1222</v>
      </c>
      <c r="B1312" s="2" t="s">
        <v>1231</v>
      </c>
      <c r="C1312" s="134" t="s">
        <v>1232</v>
      </c>
      <c r="D1312" s="93">
        <v>1380</v>
      </c>
      <c r="E1312" s="32"/>
      <c r="F1312" s="93"/>
      <c r="G1312" s="93">
        <f t="shared" ref="G1312:G1314" si="551">D1312+F1312</f>
        <v>1380</v>
      </c>
      <c r="H1312" s="43" t="s">
        <v>1320</v>
      </c>
      <c r="I1312" s="16"/>
    </row>
    <row r="1313" spans="1:265" ht="22.5" customHeight="1">
      <c r="A1313" s="1" t="s">
        <v>1222</v>
      </c>
      <c r="B1313" s="2" t="s">
        <v>1233</v>
      </c>
      <c r="C1313" s="134" t="s">
        <v>1234</v>
      </c>
      <c r="D1313" s="93">
        <v>54000</v>
      </c>
      <c r="E1313" s="32"/>
      <c r="F1313" s="93">
        <f t="shared" ref="F1313:F1314" si="552">D1313*22%</f>
        <v>11880</v>
      </c>
      <c r="G1313" s="93">
        <f t="shared" si="551"/>
        <v>65880</v>
      </c>
      <c r="H1313" s="43" t="s">
        <v>1306</v>
      </c>
      <c r="I1313" s="16"/>
    </row>
    <row r="1314" spans="1:265" ht="22.5" customHeight="1">
      <c r="A1314" s="1" t="s">
        <v>1235</v>
      </c>
      <c r="B1314" s="2" t="s">
        <v>1237</v>
      </c>
      <c r="C1314" s="134" t="s">
        <v>1229</v>
      </c>
      <c r="D1314" s="93">
        <v>21500</v>
      </c>
      <c r="E1314" s="32"/>
      <c r="F1314" s="93">
        <f t="shared" si="552"/>
        <v>4730</v>
      </c>
      <c r="G1314" s="93">
        <f t="shared" si="551"/>
        <v>26230</v>
      </c>
      <c r="H1314" s="43" t="s">
        <v>1289</v>
      </c>
      <c r="I1314" s="16"/>
    </row>
    <row r="1315" spans="1:265" ht="22.5" customHeight="1">
      <c r="A1315" s="1" t="s">
        <v>1235</v>
      </c>
      <c r="B1315" s="2" t="s">
        <v>1238</v>
      </c>
      <c r="C1315" s="134" t="s">
        <v>1236</v>
      </c>
      <c r="D1315" s="93">
        <v>17868</v>
      </c>
      <c r="E1315" s="32"/>
      <c r="F1315" s="93">
        <f t="shared" ref="F1315" si="553">D1315*22%</f>
        <v>3930.96</v>
      </c>
      <c r="G1315" s="93">
        <f t="shared" ref="G1315" si="554">D1315+F1315</f>
        <v>21798.959999999999</v>
      </c>
      <c r="H1315" s="43" t="s">
        <v>1289</v>
      </c>
      <c r="I1315" s="16"/>
    </row>
    <row r="1316" spans="1:265" ht="22.5" customHeight="1">
      <c r="A1316" s="1" t="s">
        <v>1235</v>
      </c>
      <c r="B1316" s="2" t="s">
        <v>1241</v>
      </c>
      <c r="C1316" s="134" t="s">
        <v>1239</v>
      </c>
      <c r="D1316" s="93">
        <v>15000</v>
      </c>
      <c r="E1316" s="32"/>
      <c r="F1316" s="93">
        <f t="shared" ref="F1316" si="555">D1316*22%</f>
        <v>3300</v>
      </c>
      <c r="G1316" s="93">
        <f t="shared" ref="G1316" si="556">D1316+F1316</f>
        <v>18300</v>
      </c>
      <c r="H1316" s="43" t="s">
        <v>1289</v>
      </c>
      <c r="I1316" s="16"/>
    </row>
    <row r="1317" spans="1:265" ht="22.5" customHeight="1">
      <c r="A1317" s="1" t="s">
        <v>1235</v>
      </c>
      <c r="B1317" s="2" t="s">
        <v>1243</v>
      </c>
      <c r="C1317" s="134" t="s">
        <v>1242</v>
      </c>
      <c r="D1317" s="93">
        <v>4000</v>
      </c>
      <c r="E1317" s="32"/>
      <c r="F1317" s="93">
        <f t="shared" ref="F1317" si="557">D1317*22%</f>
        <v>880</v>
      </c>
      <c r="G1317" s="93">
        <f t="shared" ref="G1317" si="558">D1317+F1317</f>
        <v>4880</v>
      </c>
      <c r="H1317" s="43" t="s">
        <v>1289</v>
      </c>
      <c r="I1317" s="16"/>
    </row>
    <row r="1318" spans="1:265" ht="22.5" customHeight="1">
      <c r="A1318" s="1" t="s">
        <v>1235</v>
      </c>
      <c r="B1318" s="2" t="s">
        <v>1244</v>
      </c>
      <c r="C1318" s="134" t="s">
        <v>1245</v>
      </c>
      <c r="D1318" s="93">
        <v>1900</v>
      </c>
      <c r="E1318" s="32"/>
      <c r="F1318" s="93">
        <f t="shared" ref="F1318" si="559">D1318*22%</f>
        <v>418</v>
      </c>
      <c r="G1318" s="93">
        <f t="shared" ref="G1318" si="560">D1318+F1318</f>
        <v>2318</v>
      </c>
      <c r="H1318" s="43" t="s">
        <v>1289</v>
      </c>
      <c r="I1318" s="16"/>
    </row>
    <row r="1320" spans="1:265" ht="12.95" customHeight="1">
      <c r="A1320" s="10"/>
      <c r="B1320" s="11"/>
      <c r="C1320" s="12"/>
      <c r="D1320" s="19"/>
      <c r="E1320" s="19"/>
      <c r="F1320" s="19"/>
      <c r="G1320" s="19"/>
      <c r="H1320" s="21"/>
      <c r="I1320" s="28"/>
      <c r="J1320" s="12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  <c r="AZ1320" s="13"/>
      <c r="BA1320" s="13"/>
      <c r="BB1320" s="13"/>
      <c r="BC1320" s="13"/>
      <c r="BD1320" s="13"/>
      <c r="BE1320" s="13"/>
      <c r="BF1320" s="13"/>
      <c r="BG1320" s="13"/>
      <c r="BH1320" s="13"/>
      <c r="BI1320" s="13"/>
      <c r="BJ1320" s="13"/>
      <c r="BK1320" s="13"/>
      <c r="BL1320" s="13"/>
      <c r="BM1320" s="13"/>
      <c r="BN1320" s="13"/>
      <c r="BO1320" s="13"/>
      <c r="BP1320" s="13"/>
      <c r="BQ1320" s="13"/>
      <c r="BR1320" s="13"/>
      <c r="BS1320" s="13"/>
      <c r="BT1320" s="13"/>
      <c r="BU1320" s="13"/>
      <c r="BV1320" s="13"/>
      <c r="BW1320" s="13"/>
      <c r="BX1320" s="13"/>
      <c r="BY1320" s="13"/>
      <c r="BZ1320" s="13"/>
      <c r="CA1320" s="13"/>
      <c r="CB1320" s="13"/>
      <c r="CC1320" s="13"/>
      <c r="CD1320" s="13"/>
      <c r="CE1320" s="13"/>
      <c r="CF1320" s="13"/>
      <c r="CG1320" s="13"/>
      <c r="CH1320" s="13"/>
      <c r="CI1320" s="13"/>
      <c r="CJ1320" s="13"/>
      <c r="CK1320" s="13"/>
      <c r="CL1320" s="13"/>
      <c r="CM1320" s="13"/>
      <c r="CN1320" s="13"/>
      <c r="CO1320" s="13"/>
      <c r="CP1320" s="13"/>
      <c r="CQ1320" s="13"/>
      <c r="CR1320" s="13"/>
      <c r="CS1320" s="13"/>
      <c r="CT1320" s="13"/>
      <c r="CU1320" s="13"/>
      <c r="CV1320" s="13"/>
      <c r="CW1320" s="13"/>
      <c r="CX1320" s="13"/>
      <c r="CY1320" s="13"/>
      <c r="CZ1320" s="13"/>
      <c r="DA1320" s="13"/>
      <c r="DB1320" s="13"/>
      <c r="DC1320" s="13"/>
      <c r="DD1320" s="13"/>
      <c r="DE1320" s="13"/>
      <c r="DF1320" s="13"/>
      <c r="DG1320" s="13"/>
      <c r="DH1320" s="13"/>
      <c r="DI1320" s="13"/>
      <c r="DJ1320" s="13"/>
      <c r="DK1320" s="13"/>
      <c r="DL1320" s="13"/>
      <c r="DM1320" s="13"/>
      <c r="DN1320" s="13"/>
      <c r="DO1320" s="13"/>
      <c r="DP1320" s="13"/>
      <c r="DQ1320" s="13"/>
      <c r="DR1320" s="13"/>
      <c r="DS1320" s="13"/>
      <c r="DT1320" s="13"/>
      <c r="DU1320" s="13"/>
      <c r="DV1320" s="13"/>
      <c r="DW1320" s="13"/>
      <c r="DX1320" s="13"/>
      <c r="DY1320" s="13"/>
      <c r="DZ1320" s="13"/>
      <c r="EA1320" s="13"/>
      <c r="EB1320" s="13"/>
      <c r="EC1320" s="13"/>
      <c r="ED1320" s="13"/>
      <c r="EE1320" s="13"/>
      <c r="EF1320" s="13"/>
      <c r="EG1320" s="13"/>
      <c r="EH1320" s="13"/>
      <c r="EI1320" s="13"/>
      <c r="EJ1320" s="13"/>
      <c r="EK1320" s="13"/>
      <c r="EL1320" s="13"/>
      <c r="EM1320" s="13"/>
      <c r="EN1320" s="13"/>
      <c r="EO1320" s="13"/>
      <c r="EP1320" s="13"/>
      <c r="EQ1320" s="13"/>
      <c r="ER1320" s="13"/>
      <c r="ES1320" s="13"/>
      <c r="ET1320" s="13"/>
      <c r="EU1320" s="13"/>
      <c r="EV1320" s="13"/>
      <c r="EW1320" s="13"/>
      <c r="EX1320" s="13"/>
      <c r="EY1320" s="13"/>
      <c r="EZ1320" s="13"/>
      <c r="FA1320" s="13"/>
      <c r="FB1320" s="13"/>
      <c r="FC1320" s="13"/>
      <c r="FD1320" s="13"/>
      <c r="FE1320" s="13"/>
      <c r="FF1320" s="13"/>
      <c r="FG1320" s="13"/>
      <c r="FH1320" s="13"/>
      <c r="FI1320" s="13"/>
      <c r="FJ1320" s="13"/>
      <c r="FK1320" s="13"/>
      <c r="FL1320" s="13"/>
      <c r="FM1320" s="13"/>
      <c r="FN1320" s="13"/>
      <c r="FO1320" s="13"/>
      <c r="FP1320" s="13"/>
      <c r="FQ1320" s="13"/>
      <c r="FR1320" s="13"/>
      <c r="FS1320" s="13"/>
      <c r="FT1320" s="13"/>
      <c r="FU1320" s="13"/>
      <c r="FV1320" s="13"/>
      <c r="FW1320" s="13"/>
      <c r="FX1320" s="13"/>
      <c r="FY1320" s="13"/>
      <c r="FZ1320" s="13"/>
      <c r="GA1320" s="13"/>
      <c r="GB1320" s="13"/>
      <c r="GC1320" s="13"/>
      <c r="GD1320" s="13"/>
      <c r="GE1320" s="13"/>
      <c r="GF1320" s="13"/>
      <c r="GG1320" s="13"/>
      <c r="GH1320" s="13"/>
      <c r="GI1320" s="13"/>
      <c r="GJ1320" s="13"/>
      <c r="GK1320" s="13"/>
      <c r="GL1320" s="13"/>
      <c r="GM1320" s="13"/>
      <c r="GN1320" s="13"/>
      <c r="GO1320" s="13"/>
      <c r="GP1320" s="13"/>
      <c r="GQ1320" s="13"/>
      <c r="GR1320" s="13"/>
      <c r="GS1320" s="13"/>
      <c r="GT1320" s="13"/>
      <c r="GU1320" s="13"/>
      <c r="GV1320" s="13"/>
      <c r="GW1320" s="13"/>
      <c r="GX1320" s="13"/>
      <c r="GY1320" s="13"/>
      <c r="GZ1320" s="13"/>
      <c r="HA1320" s="13"/>
      <c r="HB1320" s="13"/>
      <c r="HC1320" s="13"/>
      <c r="HD1320" s="13"/>
      <c r="HE1320" s="13"/>
      <c r="HF1320" s="13"/>
      <c r="HG1320" s="13"/>
      <c r="HH1320" s="13"/>
      <c r="HI1320" s="13"/>
      <c r="HJ1320" s="13"/>
      <c r="HK1320" s="13"/>
      <c r="HL1320" s="13"/>
      <c r="HM1320" s="13"/>
      <c r="HN1320" s="13"/>
      <c r="HO1320" s="13"/>
      <c r="HP1320" s="13"/>
      <c r="HQ1320" s="13"/>
      <c r="HR1320" s="13"/>
      <c r="HS1320" s="13"/>
      <c r="HT1320" s="13"/>
      <c r="HU1320" s="13"/>
      <c r="HV1320" s="13"/>
      <c r="HW1320" s="13"/>
      <c r="HX1320" s="13"/>
      <c r="HY1320" s="13"/>
      <c r="HZ1320" s="13"/>
      <c r="IA1320" s="13"/>
      <c r="IB1320" s="13"/>
      <c r="IC1320" s="13"/>
      <c r="ID1320" s="13"/>
      <c r="IE1320" s="13"/>
      <c r="IF1320" s="13"/>
      <c r="IG1320" s="13"/>
      <c r="IH1320" s="13"/>
      <c r="II1320" s="13"/>
      <c r="IJ1320" s="13"/>
      <c r="IK1320" s="13"/>
      <c r="IL1320" s="13"/>
      <c r="IM1320" s="13"/>
      <c r="IN1320" s="13"/>
      <c r="IO1320" s="13"/>
      <c r="IP1320" s="13"/>
      <c r="IQ1320" s="13"/>
      <c r="IR1320" s="13"/>
      <c r="IS1320" s="13"/>
      <c r="IT1320" s="13"/>
      <c r="IU1320" s="13"/>
      <c r="IV1320" s="13"/>
      <c r="IW1320" s="13"/>
      <c r="IX1320" s="13"/>
      <c r="IY1320" s="13"/>
      <c r="IZ1320" s="13"/>
      <c r="JA1320" s="13"/>
      <c r="JB1320" s="13"/>
      <c r="JC1320" s="13"/>
      <c r="JD1320" s="13"/>
      <c r="JE1320" s="13"/>
    </row>
    <row r="1321" spans="1:265" s="13" customFormat="1" ht="12.95" customHeight="1">
      <c r="A1321" s="1"/>
      <c r="B1321" s="2"/>
      <c r="C1321" s="3"/>
      <c r="D1321" s="16"/>
      <c r="E1321" s="16"/>
      <c r="F1321" s="16"/>
      <c r="G1321" s="16"/>
      <c r="H1321" s="20"/>
      <c r="I1321" s="27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  <c r="CF1321" s="4"/>
      <c r="CG1321" s="4"/>
      <c r="CH1321" s="4"/>
      <c r="CI1321" s="4"/>
      <c r="CJ1321" s="4"/>
      <c r="CK1321" s="4"/>
      <c r="CL1321" s="4"/>
      <c r="CM1321" s="4"/>
      <c r="CN1321" s="4"/>
      <c r="CO1321" s="4"/>
      <c r="CP1321" s="4"/>
      <c r="CQ1321" s="4"/>
      <c r="CR1321" s="4"/>
      <c r="CS1321" s="4"/>
      <c r="CT1321" s="4"/>
      <c r="CU1321" s="4"/>
      <c r="CV1321" s="4"/>
      <c r="CW1321" s="4"/>
      <c r="CX1321" s="4"/>
      <c r="CY1321" s="4"/>
      <c r="CZ1321" s="4"/>
      <c r="DA1321" s="4"/>
      <c r="DB1321" s="4"/>
      <c r="DC1321" s="4"/>
      <c r="DD1321" s="4"/>
      <c r="DE1321" s="4"/>
      <c r="DF1321" s="4"/>
      <c r="DG1321" s="4"/>
      <c r="DH1321" s="4"/>
      <c r="DI1321" s="4"/>
      <c r="DJ1321" s="4"/>
      <c r="DK1321" s="4"/>
      <c r="DL1321" s="4"/>
      <c r="DM1321" s="4"/>
      <c r="DN1321" s="4"/>
      <c r="DO1321" s="4"/>
      <c r="DP1321" s="4"/>
      <c r="DQ1321" s="4"/>
      <c r="DR1321" s="4"/>
      <c r="DS1321" s="4"/>
      <c r="DT1321" s="4"/>
      <c r="DU1321" s="4"/>
      <c r="DV1321" s="4"/>
      <c r="DW1321" s="4"/>
      <c r="DX1321" s="4"/>
      <c r="DY1321" s="4"/>
      <c r="DZ1321" s="4"/>
      <c r="EA1321" s="4"/>
      <c r="EB1321" s="4"/>
      <c r="EC1321" s="4"/>
      <c r="ED1321" s="4"/>
      <c r="EE1321" s="4"/>
      <c r="EF1321" s="4"/>
      <c r="EG1321" s="4"/>
      <c r="EH1321" s="4"/>
      <c r="EI1321" s="4"/>
      <c r="EJ1321" s="4"/>
      <c r="EK1321" s="4"/>
      <c r="EL1321" s="4"/>
      <c r="EM1321" s="4"/>
      <c r="EN1321" s="4"/>
      <c r="EO1321" s="4"/>
      <c r="EP1321" s="4"/>
      <c r="EQ1321" s="4"/>
      <c r="ER1321" s="4"/>
      <c r="ES1321" s="4"/>
      <c r="ET1321" s="4"/>
      <c r="EU1321" s="4"/>
      <c r="EV1321" s="4"/>
      <c r="EW1321" s="4"/>
      <c r="EX1321" s="4"/>
      <c r="EY1321" s="4"/>
      <c r="EZ1321" s="4"/>
      <c r="FA1321" s="4"/>
      <c r="FB1321" s="4"/>
      <c r="FC1321" s="4"/>
      <c r="FD1321" s="4"/>
      <c r="FE1321" s="4"/>
      <c r="FF1321" s="4"/>
      <c r="FG1321" s="4"/>
      <c r="FH1321" s="4"/>
      <c r="FI1321" s="4"/>
      <c r="FJ1321" s="4"/>
      <c r="FK1321" s="4"/>
      <c r="FL1321" s="4"/>
      <c r="FM1321" s="4"/>
      <c r="FN1321" s="4"/>
      <c r="FO1321" s="4"/>
      <c r="FP1321" s="4"/>
      <c r="FQ1321" s="4"/>
      <c r="FR1321" s="4"/>
      <c r="FS1321" s="4"/>
      <c r="FT1321" s="4"/>
      <c r="FU1321" s="4"/>
      <c r="FV1321" s="4"/>
      <c r="FW1321" s="4"/>
      <c r="FX1321" s="4"/>
      <c r="FY1321" s="4"/>
      <c r="FZ1321" s="4"/>
      <c r="GA1321" s="4"/>
      <c r="GB1321" s="4"/>
      <c r="GC1321" s="4"/>
      <c r="GD1321" s="4"/>
      <c r="GE1321" s="4"/>
      <c r="GF1321" s="4"/>
      <c r="GG1321" s="4"/>
      <c r="GH1321" s="4"/>
      <c r="GI1321" s="4"/>
      <c r="GJ1321" s="4"/>
      <c r="GK1321" s="4"/>
      <c r="GL1321" s="4"/>
      <c r="GM1321" s="4"/>
      <c r="GN1321" s="4"/>
      <c r="GO1321" s="4"/>
      <c r="GP1321" s="4"/>
      <c r="GQ1321" s="4"/>
      <c r="GR1321" s="4"/>
      <c r="GS1321" s="4"/>
      <c r="GT1321" s="4"/>
      <c r="GU1321" s="4"/>
      <c r="GV1321" s="4"/>
      <c r="GW1321" s="4"/>
      <c r="GX1321" s="4"/>
      <c r="GY1321" s="4"/>
      <c r="GZ1321" s="4"/>
      <c r="HA1321" s="4"/>
      <c r="HB1321" s="4"/>
      <c r="HC1321" s="4"/>
      <c r="HD1321" s="4"/>
      <c r="HE1321" s="4"/>
      <c r="HF1321" s="4"/>
      <c r="HG1321" s="4"/>
      <c r="HH1321" s="4"/>
      <c r="HI1321" s="4"/>
      <c r="HJ1321" s="4"/>
      <c r="HK1321" s="4"/>
      <c r="HL1321" s="4"/>
      <c r="HM1321" s="4"/>
      <c r="HN1321" s="4"/>
      <c r="HO1321" s="4"/>
      <c r="HP1321" s="4"/>
      <c r="HQ1321" s="4"/>
      <c r="HR1321" s="4"/>
      <c r="HS1321" s="4"/>
      <c r="HT1321" s="4"/>
      <c r="HU1321" s="4"/>
      <c r="HV1321" s="4"/>
      <c r="HW1321" s="4"/>
      <c r="HX1321" s="4"/>
      <c r="HY1321" s="4"/>
      <c r="HZ1321" s="4"/>
      <c r="IA1321" s="4"/>
      <c r="IB1321" s="4"/>
      <c r="IC1321" s="4"/>
      <c r="ID1321" s="4"/>
      <c r="IE1321" s="4"/>
      <c r="IF1321" s="4"/>
      <c r="IG1321" s="4"/>
      <c r="IH1321" s="4"/>
      <c r="II1321" s="4"/>
      <c r="IJ1321" s="4"/>
      <c r="IK1321" s="4"/>
      <c r="IL1321" s="4"/>
      <c r="IM1321" s="4"/>
      <c r="IN1321" s="4"/>
      <c r="IO1321" s="4"/>
      <c r="IP1321" s="4"/>
      <c r="IQ1321" s="4"/>
      <c r="IR1321" s="4"/>
      <c r="IS1321" s="4"/>
      <c r="IT1321" s="4"/>
      <c r="IU1321" s="4"/>
      <c r="IV1321" s="4"/>
      <c r="IW1321" s="4"/>
      <c r="IX1321" s="4"/>
      <c r="IY1321" s="4"/>
      <c r="IZ1321" s="4"/>
      <c r="JA1321" s="4"/>
      <c r="JB1321" s="4"/>
      <c r="JC1321" s="4"/>
      <c r="JD1321" s="4"/>
      <c r="JE1321" s="4"/>
    </row>
    <row r="1322" spans="1:265">
      <c r="A1322" s="14" t="s">
        <v>8</v>
      </c>
      <c r="D1322" s="16">
        <f>SUM(D1307:D1321)</f>
        <v>165329.60000000001</v>
      </c>
      <c r="F1322" s="16">
        <f>SUM(F1307:F1321)</f>
        <v>36068.911999999997</v>
      </c>
      <c r="G1322" s="16">
        <f>SUM(G1307:G1321)</f>
        <v>201398.51199999999</v>
      </c>
      <c r="I1322" s="32"/>
      <c r="J1322" s="23"/>
    </row>
    <row r="1323" spans="1:265">
      <c r="A1323" s="15"/>
      <c r="B1323" s="11"/>
      <c r="C1323" s="12"/>
      <c r="D1323" s="19"/>
      <c r="E1323" s="19"/>
      <c r="F1323" s="19"/>
      <c r="G1323" s="19"/>
      <c r="H1323" s="21"/>
      <c r="I1323" s="1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  <c r="BP1323" s="13"/>
      <c r="BQ1323" s="13"/>
      <c r="BR1323" s="13"/>
      <c r="BS1323" s="13"/>
      <c r="BT1323" s="13"/>
      <c r="BU1323" s="13"/>
      <c r="BV1323" s="13"/>
      <c r="BW1323" s="13"/>
      <c r="BX1323" s="13"/>
      <c r="BY1323" s="13"/>
      <c r="BZ1323" s="13"/>
      <c r="CA1323" s="13"/>
      <c r="CB1323" s="13"/>
      <c r="CC1323" s="13"/>
      <c r="CD1323" s="13"/>
      <c r="CE1323" s="13"/>
      <c r="CF1323" s="13"/>
      <c r="CG1323" s="13"/>
      <c r="CH1323" s="13"/>
      <c r="CI1323" s="13"/>
      <c r="CJ1323" s="13"/>
      <c r="CK1323" s="13"/>
      <c r="CL1323" s="13"/>
      <c r="CM1323" s="13"/>
      <c r="CN1323" s="13"/>
      <c r="CO1323" s="13"/>
      <c r="CP1323" s="13"/>
      <c r="CQ1323" s="13"/>
      <c r="CR1323" s="13"/>
      <c r="CS1323" s="13"/>
      <c r="CT1323" s="13"/>
      <c r="CU1323" s="13"/>
      <c r="CV1323" s="13"/>
      <c r="CW1323" s="13"/>
      <c r="CX1323" s="13"/>
      <c r="CY1323" s="13"/>
      <c r="CZ1323" s="13"/>
      <c r="DA1323" s="13"/>
      <c r="DB1323" s="13"/>
      <c r="DC1323" s="13"/>
      <c r="DD1323" s="13"/>
      <c r="DE1323" s="13"/>
      <c r="DF1323" s="13"/>
      <c r="DG1323" s="13"/>
      <c r="DH1323" s="13"/>
      <c r="DI1323" s="13"/>
      <c r="DJ1323" s="13"/>
      <c r="DK1323" s="13"/>
      <c r="DL1323" s="13"/>
      <c r="DM1323" s="13"/>
      <c r="DN1323" s="13"/>
      <c r="DO1323" s="13"/>
      <c r="DP1323" s="13"/>
      <c r="DQ1323" s="13"/>
      <c r="DR1323" s="13"/>
      <c r="DS1323" s="13"/>
      <c r="DT1323" s="13"/>
      <c r="DU1323" s="13"/>
      <c r="DV1323" s="13"/>
      <c r="DW1323" s="13"/>
      <c r="DX1323" s="13"/>
      <c r="DY1323" s="13"/>
      <c r="DZ1323" s="13"/>
      <c r="EA1323" s="13"/>
      <c r="EB1323" s="13"/>
      <c r="EC1323" s="13"/>
      <c r="ED1323" s="13"/>
      <c r="EE1323" s="13"/>
      <c r="EF1323" s="13"/>
      <c r="EG1323" s="13"/>
      <c r="EH1323" s="13"/>
      <c r="EI1323" s="13"/>
      <c r="EJ1323" s="13"/>
      <c r="EK1323" s="13"/>
      <c r="EL1323" s="13"/>
      <c r="EM1323" s="13"/>
      <c r="EN1323" s="13"/>
      <c r="EO1323" s="13"/>
      <c r="EP1323" s="13"/>
      <c r="EQ1323" s="13"/>
      <c r="ER1323" s="13"/>
      <c r="ES1323" s="13"/>
      <c r="ET1323" s="13"/>
      <c r="EU1323" s="13"/>
      <c r="EV1323" s="13"/>
      <c r="EW1323" s="13"/>
      <c r="EX1323" s="13"/>
      <c r="EY1323" s="13"/>
      <c r="EZ1323" s="13"/>
      <c r="FA1323" s="13"/>
      <c r="FB1323" s="13"/>
      <c r="FC1323" s="13"/>
      <c r="FD1323" s="13"/>
      <c r="FE1323" s="13"/>
      <c r="FF1323" s="13"/>
      <c r="FG1323" s="13"/>
      <c r="FH1323" s="13"/>
      <c r="FI1323" s="13"/>
      <c r="FJ1323" s="13"/>
      <c r="FK1323" s="13"/>
      <c r="FL1323" s="13"/>
      <c r="FM1323" s="13"/>
      <c r="FN1323" s="13"/>
      <c r="FO1323" s="13"/>
      <c r="FP1323" s="13"/>
      <c r="FQ1323" s="13"/>
      <c r="FR1323" s="13"/>
      <c r="FS1323" s="13"/>
      <c r="FT1323" s="13"/>
      <c r="FU1323" s="13"/>
      <c r="FV1323" s="13"/>
      <c r="FW1323" s="13"/>
      <c r="FX1323" s="13"/>
      <c r="FY1323" s="13"/>
      <c r="FZ1323" s="13"/>
      <c r="GA1323" s="13"/>
      <c r="GB1323" s="13"/>
      <c r="GC1323" s="13"/>
      <c r="GD1323" s="13"/>
      <c r="GE1323" s="13"/>
      <c r="GF1323" s="13"/>
      <c r="GG1323" s="13"/>
      <c r="GH1323" s="13"/>
      <c r="GI1323" s="13"/>
      <c r="GJ1323" s="13"/>
      <c r="GK1323" s="13"/>
      <c r="GL1323" s="13"/>
      <c r="GM1323" s="13"/>
      <c r="GN1323" s="13"/>
      <c r="GO1323" s="13"/>
      <c r="GP1323" s="13"/>
      <c r="GQ1323" s="13"/>
      <c r="GR1323" s="13"/>
      <c r="GS1323" s="13"/>
      <c r="GT1323" s="13"/>
      <c r="GU1323" s="13"/>
      <c r="GV1323" s="13"/>
      <c r="GW1323" s="13"/>
      <c r="GX1323" s="13"/>
      <c r="GY1323" s="13"/>
      <c r="GZ1323" s="13"/>
      <c r="HA1323" s="13"/>
      <c r="HB1323" s="13"/>
      <c r="HC1323" s="13"/>
      <c r="HD1323" s="13"/>
      <c r="HE1323" s="13"/>
      <c r="HF1323" s="13"/>
      <c r="HG1323" s="13"/>
      <c r="HH1323" s="13"/>
      <c r="HI1323" s="13"/>
      <c r="HJ1323" s="13"/>
      <c r="HK1323" s="13"/>
      <c r="HL1323" s="13"/>
      <c r="HM1323" s="13"/>
      <c r="HN1323" s="13"/>
      <c r="HO1323" s="13"/>
      <c r="HP1323" s="13"/>
      <c r="HQ1323" s="13"/>
      <c r="HR1323" s="13"/>
      <c r="HS1323" s="13"/>
      <c r="HT1323" s="13"/>
      <c r="HU1323" s="13"/>
      <c r="HV1323" s="13"/>
      <c r="HW1323" s="13"/>
      <c r="HX1323" s="13"/>
      <c r="HY1323" s="13"/>
      <c r="HZ1323" s="13"/>
      <c r="IA1323" s="13"/>
      <c r="IB1323" s="13"/>
      <c r="IC1323" s="13"/>
      <c r="ID1323" s="13"/>
      <c r="IE1323" s="13"/>
      <c r="IF1323" s="13"/>
      <c r="IG1323" s="13"/>
      <c r="IH1323" s="13"/>
      <c r="II1323" s="13"/>
      <c r="IJ1323" s="13"/>
      <c r="IK1323" s="13"/>
      <c r="IL1323" s="13"/>
      <c r="IM1323" s="13"/>
      <c r="IN1323" s="13"/>
      <c r="IO1323" s="13"/>
      <c r="IP1323" s="13"/>
      <c r="IQ1323" s="13"/>
      <c r="IR1323" s="13"/>
      <c r="IS1323" s="13"/>
      <c r="IT1323" s="13"/>
      <c r="IU1323" s="13"/>
      <c r="IV1323" s="13"/>
      <c r="IW1323" s="13"/>
      <c r="IX1323" s="13"/>
      <c r="IY1323" s="13"/>
      <c r="IZ1323" s="13"/>
      <c r="JA1323" s="13"/>
      <c r="JB1323" s="13"/>
      <c r="JC1323" s="13"/>
      <c r="JD1323" s="13"/>
      <c r="JE1323" s="13"/>
    </row>
    <row r="1325" spans="1:265" s="60" customFormat="1" ht="20.25" customHeight="1">
      <c r="A1325" s="29" t="s">
        <v>1287</v>
      </c>
      <c r="B1325" s="56"/>
      <c r="C1325" s="57" t="s">
        <v>1290</v>
      </c>
      <c r="D1325" s="58">
        <v>79848.509999999995</v>
      </c>
      <c r="E1325" s="58"/>
      <c r="F1325" s="58">
        <f>G1267+G1308+G1309+G1310+G1315+G1316+G1317+G1318</f>
        <v>79848.512000000002</v>
      </c>
      <c r="G1325" s="162"/>
      <c r="H1325" s="32"/>
      <c r="I1325" s="89"/>
      <c r="J1325" s="115"/>
      <c r="K1325" s="115"/>
      <c r="L1325" s="115"/>
    </row>
    <row r="1326" spans="1:265" s="81" customFormat="1" ht="20.25" customHeight="1">
      <c r="A1326" s="163" t="s">
        <v>1287</v>
      </c>
      <c r="B1326" s="77"/>
      <c r="C1326" s="78" t="s">
        <v>1288</v>
      </c>
      <c r="D1326" s="79">
        <v>65270</v>
      </c>
      <c r="E1326" s="79"/>
      <c r="F1326" s="79">
        <f>G1311+G1314</f>
        <v>65270</v>
      </c>
      <c r="G1326" s="79"/>
      <c r="H1326" s="97"/>
      <c r="I1326" s="121"/>
      <c r="J1326" s="119"/>
      <c r="K1326" s="119"/>
      <c r="L1326" s="119"/>
    </row>
    <row r="1327" spans="1:265" s="81" customFormat="1" ht="20.25" customHeight="1">
      <c r="A1327" s="163" t="s">
        <v>1318</v>
      </c>
      <c r="B1327" s="77"/>
      <c r="C1327" s="78" t="s">
        <v>1319</v>
      </c>
      <c r="D1327" s="79">
        <v>65270</v>
      </c>
      <c r="E1327" s="79"/>
      <c r="F1327" s="79">
        <f>G1312+G1315</f>
        <v>23178.959999999999</v>
      </c>
      <c r="G1327" s="79"/>
      <c r="H1327" s="97"/>
      <c r="I1327" s="121"/>
      <c r="J1327" s="119"/>
      <c r="K1327" s="119"/>
      <c r="L1327" s="119"/>
    </row>
    <row r="1329" spans="1:265">
      <c r="C1329" s="3" t="s">
        <v>1240</v>
      </c>
      <c r="D1329" s="16">
        <f>D1152+D1173+D1195+D1212+D1229+D1259+D1275+D1296+D1322</f>
        <v>579239.28</v>
      </c>
    </row>
    <row r="1332" spans="1:265" ht="22.5" customHeight="1">
      <c r="A1332" s="5" t="s">
        <v>1260</v>
      </c>
      <c r="B1332" s="5"/>
      <c r="C1332" s="5"/>
      <c r="H1332" s="24"/>
      <c r="J1332" s="3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25"/>
      <c r="AK1332" s="25"/>
      <c r="AL1332" s="25"/>
      <c r="AM1332" s="25"/>
      <c r="AN1332" s="25"/>
      <c r="AO1332" s="25"/>
      <c r="AP1332" s="25"/>
      <c r="AQ1332" s="25"/>
      <c r="AR1332" s="25"/>
      <c r="AS1332" s="25"/>
      <c r="AT1332" s="25"/>
      <c r="AU1332" s="25"/>
      <c r="AV1332" s="25"/>
      <c r="AW1332" s="25"/>
      <c r="AX1332" s="25"/>
      <c r="AY1332" s="25"/>
      <c r="AZ1332" s="25"/>
      <c r="BA1332" s="25"/>
      <c r="BB1332" s="25"/>
      <c r="BC1332" s="25"/>
      <c r="BD1332" s="25"/>
      <c r="BE1332" s="25"/>
      <c r="BF1332" s="25"/>
      <c r="BG1332" s="25"/>
      <c r="BH1332" s="25"/>
      <c r="BI1332" s="25"/>
      <c r="BJ1332" s="25"/>
      <c r="BK1332" s="25"/>
      <c r="BL1332" s="25"/>
      <c r="BM1332" s="25"/>
      <c r="BN1332" s="25"/>
      <c r="BO1332" s="25"/>
      <c r="BP1332" s="25"/>
      <c r="BQ1332" s="25"/>
      <c r="BR1332" s="25"/>
      <c r="BS1332" s="25"/>
      <c r="BT1332" s="25"/>
      <c r="BU1332" s="25"/>
      <c r="BV1332" s="25"/>
      <c r="BW1332" s="25"/>
      <c r="BX1332" s="25"/>
      <c r="BY1332" s="25"/>
      <c r="BZ1332" s="25"/>
      <c r="CA1332" s="25"/>
      <c r="CB1332" s="25"/>
      <c r="CC1332" s="25"/>
      <c r="CD1332" s="25"/>
      <c r="CE1332" s="25"/>
      <c r="CF1332" s="25"/>
      <c r="CG1332" s="25"/>
      <c r="CH1332" s="25"/>
      <c r="CI1332" s="25"/>
      <c r="CJ1332" s="25"/>
      <c r="CK1332" s="25"/>
      <c r="CL1332" s="25"/>
      <c r="CM1332" s="25"/>
      <c r="CN1332" s="25"/>
      <c r="CO1332" s="25"/>
      <c r="CP1332" s="25"/>
      <c r="CQ1332" s="25"/>
      <c r="CR1332" s="25"/>
      <c r="CS1332" s="25"/>
      <c r="CT1332" s="25"/>
      <c r="CU1332" s="25"/>
      <c r="CV1332" s="25"/>
      <c r="CW1332" s="25"/>
      <c r="CX1332" s="25"/>
      <c r="CY1332" s="25"/>
      <c r="CZ1332" s="25"/>
      <c r="DA1332" s="25"/>
      <c r="DB1332" s="25"/>
      <c r="DC1332" s="25"/>
      <c r="DD1332" s="25"/>
      <c r="DE1332" s="25"/>
      <c r="DF1332" s="25"/>
      <c r="DG1332" s="25"/>
      <c r="DH1332" s="25"/>
      <c r="DI1332" s="25"/>
      <c r="DJ1332" s="25"/>
      <c r="DK1332" s="25"/>
      <c r="DL1332" s="25"/>
      <c r="DM1332" s="25"/>
      <c r="DN1332" s="25"/>
      <c r="DO1332" s="25"/>
      <c r="DP1332" s="25"/>
      <c r="DQ1332" s="25"/>
      <c r="DR1332" s="25"/>
      <c r="DS1332" s="25"/>
      <c r="DT1332" s="25"/>
      <c r="DU1332" s="25"/>
      <c r="DV1332" s="25"/>
      <c r="DW1332" s="25"/>
      <c r="DX1332" s="25"/>
      <c r="DY1332" s="25"/>
      <c r="DZ1332" s="25"/>
      <c r="EA1332" s="25"/>
      <c r="EB1332" s="25"/>
      <c r="EC1332" s="25"/>
      <c r="ED1332" s="25"/>
      <c r="EE1332" s="25"/>
      <c r="EF1332" s="25"/>
      <c r="EG1332" s="25"/>
      <c r="EH1332" s="25"/>
      <c r="EI1332" s="25"/>
      <c r="EJ1332" s="25"/>
      <c r="EK1332" s="25"/>
      <c r="EL1332" s="25"/>
      <c r="EM1332" s="25"/>
      <c r="EN1332" s="25"/>
      <c r="EO1332" s="25"/>
      <c r="EP1332" s="25"/>
      <c r="EQ1332" s="25"/>
      <c r="ER1332" s="25"/>
      <c r="ES1332" s="25"/>
      <c r="ET1332" s="25"/>
      <c r="EU1332" s="25"/>
      <c r="EV1332" s="25"/>
      <c r="EW1332" s="25"/>
      <c r="EX1332" s="25"/>
      <c r="EY1332" s="25"/>
      <c r="EZ1332" s="25"/>
      <c r="FA1332" s="25"/>
      <c r="FB1332" s="25"/>
      <c r="FC1332" s="25"/>
      <c r="FD1332" s="25"/>
      <c r="FE1332" s="25"/>
      <c r="FF1332" s="25"/>
      <c r="FG1332" s="25"/>
      <c r="FH1332" s="25"/>
      <c r="FI1332" s="25"/>
      <c r="FJ1332" s="25"/>
      <c r="FK1332" s="25"/>
      <c r="FL1332" s="25"/>
      <c r="FM1332" s="25"/>
      <c r="FN1332" s="25"/>
      <c r="FO1332" s="25"/>
      <c r="FP1332" s="25"/>
      <c r="FQ1332" s="25"/>
      <c r="FR1332" s="25"/>
      <c r="FS1332" s="25"/>
      <c r="FT1332" s="25"/>
      <c r="FU1332" s="25"/>
      <c r="FV1332" s="25"/>
      <c r="FW1332" s="25"/>
      <c r="FX1332" s="25"/>
      <c r="FY1332" s="25"/>
      <c r="FZ1332" s="25"/>
      <c r="GA1332" s="25"/>
      <c r="GB1332" s="25"/>
      <c r="GC1332" s="25"/>
      <c r="GD1332" s="25"/>
      <c r="GE1332" s="25"/>
      <c r="GF1332" s="25"/>
      <c r="GG1332" s="25"/>
      <c r="GH1332" s="25"/>
      <c r="GI1332" s="25"/>
      <c r="GJ1332" s="25"/>
      <c r="GK1332" s="25"/>
      <c r="GL1332" s="25"/>
      <c r="GM1332" s="25"/>
      <c r="GN1332" s="25"/>
      <c r="GO1332" s="25"/>
      <c r="GP1332" s="25"/>
      <c r="GQ1332" s="25"/>
      <c r="GR1332" s="25"/>
      <c r="GS1332" s="25"/>
      <c r="GT1332" s="25"/>
      <c r="GU1332" s="25"/>
      <c r="GV1332" s="25"/>
      <c r="GW1332" s="25"/>
      <c r="GX1332" s="25"/>
      <c r="GY1332" s="25"/>
      <c r="GZ1332" s="25"/>
      <c r="HA1332" s="25"/>
      <c r="HB1332" s="25"/>
      <c r="HC1332" s="25"/>
      <c r="HD1332" s="25"/>
      <c r="HE1332" s="25"/>
      <c r="HF1332" s="25"/>
      <c r="HG1332" s="25"/>
      <c r="HH1332" s="25"/>
      <c r="HI1332" s="25"/>
      <c r="HJ1332" s="25"/>
      <c r="HK1332" s="25"/>
      <c r="HL1332" s="25"/>
      <c r="HM1332" s="25"/>
      <c r="HN1332" s="25"/>
      <c r="HO1332" s="25"/>
      <c r="HP1332" s="25"/>
      <c r="HQ1332" s="25"/>
      <c r="HR1332" s="25"/>
      <c r="HS1332" s="25"/>
      <c r="HT1332" s="25"/>
      <c r="HU1332" s="25"/>
      <c r="HV1332" s="25"/>
      <c r="HW1332" s="25"/>
      <c r="HX1332" s="25"/>
      <c r="HY1332" s="25"/>
      <c r="HZ1332" s="25"/>
      <c r="IA1332" s="25"/>
      <c r="IB1332" s="25"/>
      <c r="IC1332" s="25"/>
      <c r="ID1332" s="25"/>
      <c r="IE1332" s="25"/>
      <c r="IF1332" s="25"/>
      <c r="IG1332" s="25"/>
      <c r="IH1332" s="25"/>
      <c r="II1332" s="25"/>
      <c r="IJ1332" s="25"/>
      <c r="IK1332" s="25"/>
      <c r="IL1332" s="25"/>
      <c r="IM1332" s="25"/>
      <c r="IN1332" s="25"/>
      <c r="IO1332" s="25"/>
      <c r="IP1332" s="25"/>
      <c r="IQ1332" s="25"/>
      <c r="IR1332" s="25"/>
      <c r="IS1332" s="25"/>
      <c r="IT1332" s="25"/>
      <c r="IU1332" s="25"/>
      <c r="IV1332" s="25"/>
      <c r="IW1332" s="25"/>
      <c r="IX1332" s="25"/>
      <c r="IY1332" s="25"/>
      <c r="IZ1332" s="25"/>
      <c r="JA1332" s="25"/>
      <c r="JB1332" s="25"/>
      <c r="JC1332" s="25"/>
      <c r="JD1332" s="25"/>
      <c r="JE1332" s="25"/>
    </row>
    <row r="1334" spans="1:265" ht="22.5" customHeight="1">
      <c r="A1334" s="1" t="s">
        <v>1255</v>
      </c>
      <c r="B1334" s="2" t="s">
        <v>1261</v>
      </c>
      <c r="C1334" s="134" t="s">
        <v>1262</v>
      </c>
      <c r="D1334" s="93">
        <v>5640</v>
      </c>
      <c r="E1334" s="32"/>
      <c r="F1334" s="93">
        <f t="shared" ref="F1334" si="561">D1334*22%</f>
        <v>1240.8</v>
      </c>
      <c r="G1334" s="93">
        <f t="shared" ref="G1334" si="562">D1334+F1334</f>
        <v>6880.8</v>
      </c>
      <c r="H1334" s="43"/>
      <c r="I1334" s="16"/>
    </row>
    <row r="1335" spans="1:265" ht="22.5" customHeight="1">
      <c r="A1335" s="1" t="s">
        <v>1255</v>
      </c>
      <c r="B1335" s="2" t="s">
        <v>1263</v>
      </c>
      <c r="C1335" s="134" t="s">
        <v>1264</v>
      </c>
      <c r="D1335" s="93">
        <v>14664</v>
      </c>
      <c r="E1335" s="32"/>
      <c r="F1335" s="93"/>
      <c r="G1335" s="93">
        <f t="shared" ref="G1335" si="563">D1335+F1335</f>
        <v>14664</v>
      </c>
      <c r="H1335" s="43" t="s">
        <v>1367</v>
      </c>
      <c r="I1335" s="16"/>
    </row>
    <row r="1337" spans="1:265" ht="12.95" customHeight="1">
      <c r="A1337" s="10"/>
      <c r="B1337" s="11"/>
      <c r="C1337" s="12"/>
      <c r="D1337" s="19"/>
      <c r="E1337" s="19"/>
      <c r="F1337" s="19"/>
      <c r="G1337" s="19"/>
      <c r="H1337" s="21"/>
      <c r="I1337" s="28"/>
      <c r="J1337" s="12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  <c r="CC1337" s="13"/>
      <c r="CD1337" s="13"/>
      <c r="CE1337" s="13"/>
      <c r="CF1337" s="13"/>
      <c r="CG1337" s="13"/>
      <c r="CH1337" s="13"/>
      <c r="CI1337" s="13"/>
      <c r="CJ1337" s="13"/>
      <c r="CK1337" s="13"/>
      <c r="CL1337" s="13"/>
      <c r="CM1337" s="13"/>
      <c r="CN1337" s="13"/>
      <c r="CO1337" s="13"/>
      <c r="CP1337" s="13"/>
      <c r="CQ1337" s="13"/>
      <c r="CR1337" s="13"/>
      <c r="CS1337" s="13"/>
      <c r="CT1337" s="13"/>
      <c r="CU1337" s="13"/>
      <c r="CV1337" s="13"/>
      <c r="CW1337" s="13"/>
      <c r="CX1337" s="13"/>
      <c r="CY1337" s="13"/>
      <c r="CZ1337" s="13"/>
      <c r="DA1337" s="13"/>
      <c r="DB1337" s="13"/>
      <c r="DC1337" s="13"/>
      <c r="DD1337" s="13"/>
      <c r="DE1337" s="13"/>
      <c r="DF1337" s="13"/>
      <c r="DG1337" s="13"/>
      <c r="DH1337" s="13"/>
      <c r="DI1337" s="13"/>
      <c r="DJ1337" s="13"/>
      <c r="DK1337" s="13"/>
      <c r="DL1337" s="13"/>
      <c r="DM1337" s="13"/>
      <c r="DN1337" s="13"/>
      <c r="DO1337" s="13"/>
      <c r="DP1337" s="13"/>
      <c r="DQ1337" s="13"/>
      <c r="DR1337" s="13"/>
      <c r="DS1337" s="13"/>
      <c r="DT1337" s="13"/>
      <c r="DU1337" s="13"/>
      <c r="DV1337" s="13"/>
      <c r="DW1337" s="13"/>
      <c r="DX1337" s="13"/>
      <c r="DY1337" s="13"/>
      <c r="DZ1337" s="13"/>
      <c r="EA1337" s="13"/>
      <c r="EB1337" s="13"/>
      <c r="EC1337" s="13"/>
      <c r="ED1337" s="13"/>
      <c r="EE1337" s="13"/>
      <c r="EF1337" s="13"/>
      <c r="EG1337" s="13"/>
      <c r="EH1337" s="13"/>
      <c r="EI1337" s="13"/>
      <c r="EJ1337" s="13"/>
      <c r="EK1337" s="13"/>
      <c r="EL1337" s="13"/>
      <c r="EM1337" s="13"/>
      <c r="EN1337" s="13"/>
      <c r="EO1337" s="13"/>
      <c r="EP1337" s="13"/>
      <c r="EQ1337" s="13"/>
      <c r="ER1337" s="13"/>
      <c r="ES1337" s="13"/>
      <c r="ET1337" s="13"/>
      <c r="EU1337" s="13"/>
      <c r="EV1337" s="13"/>
      <c r="EW1337" s="13"/>
      <c r="EX1337" s="13"/>
      <c r="EY1337" s="13"/>
      <c r="EZ1337" s="13"/>
      <c r="FA1337" s="13"/>
      <c r="FB1337" s="13"/>
      <c r="FC1337" s="13"/>
      <c r="FD1337" s="13"/>
      <c r="FE1337" s="13"/>
      <c r="FF1337" s="13"/>
      <c r="FG1337" s="13"/>
      <c r="FH1337" s="13"/>
      <c r="FI1337" s="13"/>
      <c r="FJ1337" s="13"/>
      <c r="FK1337" s="13"/>
      <c r="FL1337" s="13"/>
      <c r="FM1337" s="13"/>
      <c r="FN1337" s="13"/>
      <c r="FO1337" s="13"/>
      <c r="FP1337" s="13"/>
      <c r="FQ1337" s="13"/>
      <c r="FR1337" s="13"/>
      <c r="FS1337" s="13"/>
      <c r="FT1337" s="13"/>
      <c r="FU1337" s="13"/>
      <c r="FV1337" s="13"/>
      <c r="FW1337" s="13"/>
      <c r="FX1337" s="13"/>
      <c r="FY1337" s="13"/>
      <c r="FZ1337" s="13"/>
      <c r="GA1337" s="13"/>
      <c r="GB1337" s="13"/>
      <c r="GC1337" s="13"/>
      <c r="GD1337" s="13"/>
      <c r="GE1337" s="13"/>
      <c r="GF1337" s="13"/>
      <c r="GG1337" s="13"/>
      <c r="GH1337" s="13"/>
      <c r="GI1337" s="13"/>
      <c r="GJ1337" s="13"/>
      <c r="GK1337" s="13"/>
      <c r="GL1337" s="13"/>
      <c r="GM1337" s="13"/>
      <c r="GN1337" s="13"/>
      <c r="GO1337" s="13"/>
      <c r="GP1337" s="13"/>
      <c r="GQ1337" s="13"/>
      <c r="GR1337" s="13"/>
      <c r="GS1337" s="13"/>
      <c r="GT1337" s="13"/>
      <c r="GU1337" s="13"/>
      <c r="GV1337" s="13"/>
      <c r="GW1337" s="13"/>
      <c r="GX1337" s="13"/>
      <c r="GY1337" s="13"/>
      <c r="GZ1337" s="13"/>
      <c r="HA1337" s="13"/>
      <c r="HB1337" s="13"/>
      <c r="HC1337" s="13"/>
      <c r="HD1337" s="13"/>
      <c r="HE1337" s="13"/>
      <c r="HF1337" s="13"/>
      <c r="HG1337" s="13"/>
      <c r="HH1337" s="13"/>
      <c r="HI1337" s="13"/>
      <c r="HJ1337" s="13"/>
      <c r="HK1337" s="13"/>
      <c r="HL1337" s="13"/>
      <c r="HM1337" s="13"/>
      <c r="HN1337" s="13"/>
      <c r="HO1337" s="13"/>
      <c r="HP1337" s="13"/>
      <c r="HQ1337" s="13"/>
      <c r="HR1337" s="13"/>
      <c r="HS1337" s="13"/>
      <c r="HT1337" s="13"/>
      <c r="HU1337" s="13"/>
      <c r="HV1337" s="13"/>
      <c r="HW1337" s="13"/>
      <c r="HX1337" s="13"/>
      <c r="HY1337" s="13"/>
      <c r="HZ1337" s="13"/>
      <c r="IA1337" s="13"/>
      <c r="IB1337" s="13"/>
      <c r="IC1337" s="13"/>
      <c r="ID1337" s="13"/>
      <c r="IE1337" s="13"/>
      <c r="IF1337" s="13"/>
      <c r="IG1337" s="13"/>
      <c r="IH1337" s="13"/>
      <c r="II1337" s="13"/>
      <c r="IJ1337" s="13"/>
      <c r="IK1337" s="13"/>
      <c r="IL1337" s="13"/>
      <c r="IM1337" s="13"/>
      <c r="IN1337" s="13"/>
      <c r="IO1337" s="13"/>
      <c r="IP1337" s="13"/>
      <c r="IQ1337" s="13"/>
      <c r="IR1337" s="13"/>
      <c r="IS1337" s="13"/>
      <c r="IT1337" s="13"/>
      <c r="IU1337" s="13"/>
      <c r="IV1337" s="13"/>
      <c r="IW1337" s="13"/>
      <c r="IX1337" s="13"/>
      <c r="IY1337" s="13"/>
      <c r="IZ1337" s="13"/>
      <c r="JA1337" s="13"/>
      <c r="JB1337" s="13"/>
      <c r="JC1337" s="13"/>
      <c r="JD1337" s="13"/>
      <c r="JE1337" s="13"/>
    </row>
    <row r="1338" spans="1:265" s="13" customFormat="1" ht="12.95" customHeight="1">
      <c r="A1338" s="1"/>
      <c r="B1338" s="2"/>
      <c r="C1338" s="3"/>
      <c r="D1338" s="16"/>
      <c r="E1338" s="16"/>
      <c r="F1338" s="16"/>
      <c r="G1338" s="16"/>
      <c r="H1338" s="20"/>
      <c r="I1338" s="27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  <c r="CG1338" s="4"/>
      <c r="CH1338" s="4"/>
      <c r="CI1338" s="4"/>
      <c r="CJ1338" s="4"/>
      <c r="CK1338" s="4"/>
      <c r="CL1338" s="4"/>
      <c r="CM1338" s="4"/>
      <c r="CN1338" s="4"/>
      <c r="CO1338" s="4"/>
      <c r="CP1338" s="4"/>
      <c r="CQ1338" s="4"/>
      <c r="CR1338" s="4"/>
      <c r="CS1338" s="4"/>
      <c r="CT1338" s="4"/>
      <c r="CU1338" s="4"/>
      <c r="CV1338" s="4"/>
      <c r="CW1338" s="4"/>
      <c r="CX1338" s="4"/>
      <c r="CY1338" s="4"/>
      <c r="CZ1338" s="4"/>
      <c r="DA1338" s="4"/>
      <c r="DB1338" s="4"/>
      <c r="DC1338" s="4"/>
      <c r="DD1338" s="4"/>
      <c r="DE1338" s="4"/>
      <c r="DF1338" s="4"/>
      <c r="DG1338" s="4"/>
      <c r="DH1338" s="4"/>
      <c r="DI1338" s="4"/>
      <c r="DJ1338" s="4"/>
      <c r="DK1338" s="4"/>
      <c r="DL1338" s="4"/>
      <c r="DM1338" s="4"/>
      <c r="DN1338" s="4"/>
      <c r="DO1338" s="4"/>
      <c r="DP1338" s="4"/>
      <c r="DQ1338" s="4"/>
      <c r="DR1338" s="4"/>
      <c r="DS1338" s="4"/>
      <c r="DT1338" s="4"/>
      <c r="DU1338" s="4"/>
      <c r="DV1338" s="4"/>
      <c r="DW1338" s="4"/>
      <c r="DX1338" s="4"/>
      <c r="DY1338" s="4"/>
      <c r="DZ1338" s="4"/>
      <c r="EA1338" s="4"/>
      <c r="EB1338" s="4"/>
      <c r="EC1338" s="4"/>
      <c r="ED1338" s="4"/>
      <c r="EE1338" s="4"/>
      <c r="EF1338" s="4"/>
      <c r="EG1338" s="4"/>
      <c r="EH1338" s="4"/>
      <c r="EI1338" s="4"/>
      <c r="EJ1338" s="4"/>
      <c r="EK1338" s="4"/>
      <c r="EL1338" s="4"/>
      <c r="EM1338" s="4"/>
      <c r="EN1338" s="4"/>
      <c r="EO1338" s="4"/>
      <c r="EP1338" s="4"/>
      <c r="EQ1338" s="4"/>
      <c r="ER1338" s="4"/>
      <c r="ES1338" s="4"/>
      <c r="ET1338" s="4"/>
      <c r="EU1338" s="4"/>
      <c r="EV1338" s="4"/>
      <c r="EW1338" s="4"/>
      <c r="EX1338" s="4"/>
      <c r="EY1338" s="4"/>
      <c r="EZ1338" s="4"/>
      <c r="FA1338" s="4"/>
      <c r="FB1338" s="4"/>
      <c r="FC1338" s="4"/>
      <c r="FD1338" s="4"/>
      <c r="FE1338" s="4"/>
      <c r="FF1338" s="4"/>
      <c r="FG1338" s="4"/>
      <c r="FH1338" s="4"/>
      <c r="FI1338" s="4"/>
      <c r="FJ1338" s="4"/>
      <c r="FK1338" s="4"/>
      <c r="FL1338" s="4"/>
      <c r="FM1338" s="4"/>
      <c r="FN1338" s="4"/>
      <c r="FO1338" s="4"/>
      <c r="FP1338" s="4"/>
      <c r="FQ1338" s="4"/>
      <c r="FR1338" s="4"/>
      <c r="FS1338" s="4"/>
      <c r="FT1338" s="4"/>
      <c r="FU1338" s="4"/>
      <c r="FV1338" s="4"/>
      <c r="FW1338" s="4"/>
      <c r="FX1338" s="4"/>
      <c r="FY1338" s="4"/>
      <c r="FZ1338" s="4"/>
      <c r="GA1338" s="4"/>
      <c r="GB1338" s="4"/>
      <c r="GC1338" s="4"/>
      <c r="GD1338" s="4"/>
      <c r="GE1338" s="4"/>
      <c r="GF1338" s="4"/>
      <c r="GG1338" s="4"/>
      <c r="GH1338" s="4"/>
      <c r="GI1338" s="4"/>
      <c r="GJ1338" s="4"/>
      <c r="GK1338" s="4"/>
      <c r="GL1338" s="4"/>
      <c r="GM1338" s="4"/>
      <c r="GN1338" s="4"/>
      <c r="GO1338" s="4"/>
      <c r="GP1338" s="4"/>
      <c r="GQ1338" s="4"/>
      <c r="GR1338" s="4"/>
      <c r="GS1338" s="4"/>
      <c r="GT1338" s="4"/>
      <c r="GU1338" s="4"/>
      <c r="GV1338" s="4"/>
      <c r="GW1338" s="4"/>
      <c r="GX1338" s="4"/>
      <c r="GY1338" s="4"/>
      <c r="GZ1338" s="4"/>
      <c r="HA1338" s="4"/>
      <c r="HB1338" s="4"/>
      <c r="HC1338" s="4"/>
      <c r="HD1338" s="4"/>
      <c r="HE1338" s="4"/>
      <c r="HF1338" s="4"/>
      <c r="HG1338" s="4"/>
      <c r="HH1338" s="4"/>
      <c r="HI1338" s="4"/>
      <c r="HJ1338" s="4"/>
      <c r="HK1338" s="4"/>
      <c r="HL1338" s="4"/>
      <c r="HM1338" s="4"/>
      <c r="HN1338" s="4"/>
      <c r="HO1338" s="4"/>
      <c r="HP1338" s="4"/>
      <c r="HQ1338" s="4"/>
      <c r="HR1338" s="4"/>
      <c r="HS1338" s="4"/>
      <c r="HT1338" s="4"/>
      <c r="HU1338" s="4"/>
      <c r="HV1338" s="4"/>
      <c r="HW1338" s="4"/>
      <c r="HX1338" s="4"/>
      <c r="HY1338" s="4"/>
      <c r="HZ1338" s="4"/>
      <c r="IA1338" s="4"/>
      <c r="IB1338" s="4"/>
      <c r="IC1338" s="4"/>
      <c r="ID1338" s="4"/>
      <c r="IE1338" s="4"/>
      <c r="IF1338" s="4"/>
      <c r="IG1338" s="4"/>
      <c r="IH1338" s="4"/>
      <c r="II1338" s="4"/>
      <c r="IJ1338" s="4"/>
      <c r="IK1338" s="4"/>
      <c r="IL1338" s="4"/>
      <c r="IM1338" s="4"/>
      <c r="IN1338" s="4"/>
      <c r="IO1338" s="4"/>
      <c r="IP1338" s="4"/>
      <c r="IQ1338" s="4"/>
      <c r="IR1338" s="4"/>
      <c r="IS1338" s="4"/>
      <c r="IT1338" s="4"/>
      <c r="IU1338" s="4"/>
      <c r="IV1338" s="4"/>
      <c r="IW1338" s="4"/>
      <c r="IX1338" s="4"/>
      <c r="IY1338" s="4"/>
      <c r="IZ1338" s="4"/>
      <c r="JA1338" s="4"/>
      <c r="JB1338" s="4"/>
      <c r="JC1338" s="4"/>
      <c r="JD1338" s="4"/>
      <c r="JE1338" s="4"/>
    </row>
    <row r="1339" spans="1:265">
      <c r="A1339" s="14" t="s">
        <v>8</v>
      </c>
      <c r="D1339" s="16">
        <f>SUM(D1324:D1338)</f>
        <v>809931.79</v>
      </c>
      <c r="F1339" s="16">
        <f>SUM(F1324:F1338)</f>
        <v>169538.27199999997</v>
      </c>
      <c r="G1339" s="16">
        <f>SUM(G1324:G1338)</f>
        <v>21544.799999999999</v>
      </c>
      <c r="I1339" s="32"/>
      <c r="J1339" s="23"/>
    </row>
    <row r="1340" spans="1:265">
      <c r="A1340" s="15"/>
      <c r="B1340" s="11"/>
      <c r="C1340" s="12"/>
      <c r="D1340" s="19"/>
      <c r="E1340" s="19"/>
      <c r="F1340" s="19"/>
      <c r="G1340" s="19"/>
      <c r="H1340" s="21"/>
      <c r="I1340" s="1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  <c r="CC1340" s="13"/>
      <c r="CD1340" s="13"/>
      <c r="CE1340" s="13"/>
      <c r="CF1340" s="13"/>
      <c r="CG1340" s="13"/>
      <c r="CH1340" s="13"/>
      <c r="CI1340" s="13"/>
      <c r="CJ1340" s="13"/>
      <c r="CK1340" s="13"/>
      <c r="CL1340" s="13"/>
      <c r="CM1340" s="13"/>
      <c r="CN1340" s="13"/>
      <c r="CO1340" s="13"/>
      <c r="CP1340" s="13"/>
      <c r="CQ1340" s="13"/>
      <c r="CR1340" s="13"/>
      <c r="CS1340" s="13"/>
      <c r="CT1340" s="13"/>
      <c r="CU1340" s="13"/>
      <c r="CV1340" s="13"/>
      <c r="CW1340" s="13"/>
      <c r="CX1340" s="13"/>
      <c r="CY1340" s="13"/>
      <c r="CZ1340" s="13"/>
      <c r="DA1340" s="13"/>
      <c r="DB1340" s="13"/>
      <c r="DC1340" s="13"/>
      <c r="DD1340" s="13"/>
      <c r="DE1340" s="13"/>
      <c r="DF1340" s="13"/>
      <c r="DG1340" s="13"/>
      <c r="DH1340" s="13"/>
      <c r="DI1340" s="13"/>
      <c r="DJ1340" s="13"/>
      <c r="DK1340" s="13"/>
      <c r="DL1340" s="13"/>
      <c r="DM1340" s="13"/>
      <c r="DN1340" s="13"/>
      <c r="DO1340" s="13"/>
      <c r="DP1340" s="13"/>
      <c r="DQ1340" s="13"/>
      <c r="DR1340" s="13"/>
      <c r="DS1340" s="13"/>
      <c r="DT1340" s="13"/>
      <c r="DU1340" s="13"/>
      <c r="DV1340" s="13"/>
      <c r="DW1340" s="13"/>
      <c r="DX1340" s="13"/>
      <c r="DY1340" s="13"/>
      <c r="DZ1340" s="13"/>
      <c r="EA1340" s="13"/>
      <c r="EB1340" s="13"/>
      <c r="EC1340" s="13"/>
      <c r="ED1340" s="13"/>
      <c r="EE1340" s="13"/>
      <c r="EF1340" s="13"/>
      <c r="EG1340" s="13"/>
      <c r="EH1340" s="13"/>
      <c r="EI1340" s="13"/>
      <c r="EJ1340" s="13"/>
      <c r="EK1340" s="13"/>
      <c r="EL1340" s="13"/>
      <c r="EM1340" s="13"/>
      <c r="EN1340" s="13"/>
      <c r="EO1340" s="13"/>
      <c r="EP1340" s="13"/>
      <c r="EQ1340" s="13"/>
      <c r="ER1340" s="13"/>
      <c r="ES1340" s="13"/>
      <c r="ET1340" s="13"/>
      <c r="EU1340" s="13"/>
      <c r="EV1340" s="13"/>
      <c r="EW1340" s="13"/>
      <c r="EX1340" s="13"/>
      <c r="EY1340" s="13"/>
      <c r="EZ1340" s="13"/>
      <c r="FA1340" s="13"/>
      <c r="FB1340" s="13"/>
      <c r="FC1340" s="13"/>
      <c r="FD1340" s="13"/>
      <c r="FE1340" s="13"/>
      <c r="FF1340" s="13"/>
      <c r="FG1340" s="13"/>
      <c r="FH1340" s="13"/>
      <c r="FI1340" s="13"/>
      <c r="FJ1340" s="13"/>
      <c r="FK1340" s="13"/>
      <c r="FL1340" s="13"/>
      <c r="FM1340" s="13"/>
      <c r="FN1340" s="13"/>
      <c r="FO1340" s="13"/>
      <c r="FP1340" s="13"/>
      <c r="FQ1340" s="13"/>
      <c r="FR1340" s="13"/>
      <c r="FS1340" s="13"/>
      <c r="FT1340" s="13"/>
      <c r="FU1340" s="13"/>
      <c r="FV1340" s="13"/>
      <c r="FW1340" s="13"/>
      <c r="FX1340" s="13"/>
      <c r="FY1340" s="13"/>
      <c r="FZ1340" s="13"/>
      <c r="GA1340" s="13"/>
      <c r="GB1340" s="13"/>
      <c r="GC1340" s="13"/>
      <c r="GD1340" s="13"/>
      <c r="GE1340" s="13"/>
      <c r="GF1340" s="13"/>
      <c r="GG1340" s="13"/>
      <c r="GH1340" s="13"/>
      <c r="GI1340" s="13"/>
      <c r="GJ1340" s="13"/>
      <c r="GK1340" s="13"/>
      <c r="GL1340" s="13"/>
      <c r="GM1340" s="13"/>
      <c r="GN1340" s="13"/>
      <c r="GO1340" s="13"/>
      <c r="GP1340" s="13"/>
      <c r="GQ1340" s="13"/>
      <c r="GR1340" s="13"/>
      <c r="GS1340" s="13"/>
      <c r="GT1340" s="13"/>
      <c r="GU1340" s="13"/>
      <c r="GV1340" s="13"/>
      <c r="GW1340" s="13"/>
      <c r="GX1340" s="13"/>
      <c r="GY1340" s="13"/>
      <c r="GZ1340" s="13"/>
      <c r="HA1340" s="13"/>
      <c r="HB1340" s="13"/>
      <c r="HC1340" s="13"/>
      <c r="HD1340" s="13"/>
      <c r="HE1340" s="13"/>
      <c r="HF1340" s="13"/>
      <c r="HG1340" s="13"/>
      <c r="HH1340" s="13"/>
      <c r="HI1340" s="13"/>
      <c r="HJ1340" s="13"/>
      <c r="HK1340" s="13"/>
      <c r="HL1340" s="13"/>
      <c r="HM1340" s="13"/>
      <c r="HN1340" s="13"/>
      <c r="HO1340" s="13"/>
      <c r="HP1340" s="13"/>
      <c r="HQ1340" s="13"/>
      <c r="HR1340" s="13"/>
      <c r="HS1340" s="13"/>
      <c r="HT1340" s="13"/>
      <c r="HU1340" s="13"/>
      <c r="HV1340" s="13"/>
      <c r="HW1340" s="13"/>
      <c r="HX1340" s="13"/>
      <c r="HY1340" s="13"/>
      <c r="HZ1340" s="13"/>
      <c r="IA1340" s="13"/>
      <c r="IB1340" s="13"/>
      <c r="IC1340" s="13"/>
      <c r="ID1340" s="13"/>
      <c r="IE1340" s="13"/>
      <c r="IF1340" s="13"/>
      <c r="IG1340" s="13"/>
      <c r="IH1340" s="13"/>
      <c r="II1340" s="13"/>
      <c r="IJ1340" s="13"/>
      <c r="IK1340" s="13"/>
      <c r="IL1340" s="13"/>
      <c r="IM1340" s="13"/>
      <c r="IN1340" s="13"/>
      <c r="IO1340" s="13"/>
      <c r="IP1340" s="13"/>
      <c r="IQ1340" s="13"/>
      <c r="IR1340" s="13"/>
      <c r="IS1340" s="13"/>
      <c r="IT1340" s="13"/>
      <c r="IU1340" s="13"/>
      <c r="IV1340" s="13"/>
      <c r="IW1340" s="13"/>
      <c r="IX1340" s="13"/>
      <c r="IY1340" s="13"/>
      <c r="IZ1340" s="13"/>
      <c r="JA1340" s="13"/>
      <c r="JB1340" s="13"/>
      <c r="JC1340" s="13"/>
      <c r="JD1340" s="13"/>
      <c r="JE1340" s="13"/>
    </row>
    <row r="1342" spans="1:265" s="81" customFormat="1" ht="20.25" customHeight="1">
      <c r="A1342" s="163" t="s">
        <v>1385</v>
      </c>
      <c r="B1342" s="77"/>
      <c r="C1342" s="78" t="s">
        <v>1387</v>
      </c>
      <c r="D1342" s="79">
        <v>14654</v>
      </c>
      <c r="E1342" s="79"/>
      <c r="F1342" s="79">
        <f>G1335</f>
        <v>14664</v>
      </c>
      <c r="G1342" s="79"/>
      <c r="H1342" s="97"/>
      <c r="I1342" s="121"/>
      <c r="J1342" s="119"/>
      <c r="K1342" s="119"/>
      <c r="L1342" s="119"/>
    </row>
    <row r="1344" spans="1:265" ht="22.5" customHeight="1">
      <c r="A1344" s="5" t="s">
        <v>1268</v>
      </c>
      <c r="B1344" s="5"/>
      <c r="C1344" s="5"/>
      <c r="H1344" s="24"/>
      <c r="J1344" s="3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25"/>
      <c r="AK1344" s="25"/>
      <c r="AL1344" s="25"/>
      <c r="AM1344" s="25"/>
      <c r="AN1344" s="25"/>
      <c r="AO1344" s="25"/>
      <c r="AP1344" s="25"/>
      <c r="AQ1344" s="25"/>
      <c r="AR1344" s="25"/>
      <c r="AS1344" s="25"/>
      <c r="AT1344" s="25"/>
      <c r="AU1344" s="25"/>
      <c r="AV1344" s="25"/>
      <c r="AW1344" s="25"/>
      <c r="AX1344" s="25"/>
      <c r="AY1344" s="25"/>
      <c r="AZ1344" s="25"/>
      <c r="BA1344" s="25"/>
      <c r="BB1344" s="25"/>
      <c r="BC1344" s="25"/>
      <c r="BD1344" s="25"/>
      <c r="BE1344" s="25"/>
      <c r="BF1344" s="25"/>
      <c r="BG1344" s="25"/>
      <c r="BH1344" s="25"/>
      <c r="BI1344" s="25"/>
      <c r="BJ1344" s="25"/>
      <c r="BK1344" s="25"/>
      <c r="BL1344" s="25"/>
      <c r="BM1344" s="25"/>
      <c r="BN1344" s="25"/>
      <c r="BO1344" s="25"/>
      <c r="BP1344" s="25"/>
      <c r="BQ1344" s="25"/>
      <c r="BR1344" s="25"/>
      <c r="BS1344" s="25"/>
      <c r="BT1344" s="25"/>
      <c r="BU1344" s="25"/>
      <c r="BV1344" s="25"/>
      <c r="BW1344" s="25"/>
      <c r="BX1344" s="25"/>
      <c r="BY1344" s="25"/>
      <c r="BZ1344" s="25"/>
      <c r="CA1344" s="25"/>
      <c r="CB1344" s="25"/>
      <c r="CC1344" s="25"/>
      <c r="CD1344" s="25"/>
      <c r="CE1344" s="25"/>
      <c r="CF1344" s="25"/>
      <c r="CG1344" s="25"/>
      <c r="CH1344" s="25"/>
      <c r="CI1344" s="25"/>
      <c r="CJ1344" s="25"/>
      <c r="CK1344" s="25"/>
      <c r="CL1344" s="25"/>
      <c r="CM1344" s="25"/>
      <c r="CN1344" s="25"/>
      <c r="CO1344" s="25"/>
      <c r="CP1344" s="25"/>
      <c r="CQ1344" s="25"/>
      <c r="CR1344" s="25"/>
      <c r="CS1344" s="25"/>
      <c r="CT1344" s="25"/>
      <c r="CU1344" s="25"/>
      <c r="CV1344" s="25"/>
      <c r="CW1344" s="25"/>
      <c r="CX1344" s="25"/>
      <c r="CY1344" s="25"/>
      <c r="CZ1344" s="25"/>
      <c r="DA1344" s="25"/>
      <c r="DB1344" s="25"/>
      <c r="DC1344" s="25"/>
      <c r="DD1344" s="25"/>
      <c r="DE1344" s="25"/>
      <c r="DF1344" s="25"/>
      <c r="DG1344" s="25"/>
      <c r="DH1344" s="25"/>
      <c r="DI1344" s="25"/>
      <c r="DJ1344" s="25"/>
      <c r="DK1344" s="25"/>
      <c r="DL1344" s="25"/>
      <c r="DM1344" s="25"/>
      <c r="DN1344" s="25"/>
      <c r="DO1344" s="25"/>
      <c r="DP1344" s="25"/>
      <c r="DQ1344" s="25"/>
      <c r="DR1344" s="25"/>
      <c r="DS1344" s="25"/>
      <c r="DT1344" s="25"/>
      <c r="DU1344" s="25"/>
      <c r="DV1344" s="25"/>
      <c r="DW1344" s="25"/>
      <c r="DX1344" s="25"/>
      <c r="DY1344" s="25"/>
      <c r="DZ1344" s="25"/>
      <c r="EA1344" s="25"/>
      <c r="EB1344" s="25"/>
      <c r="EC1344" s="25"/>
      <c r="ED1344" s="25"/>
      <c r="EE1344" s="25"/>
      <c r="EF1344" s="25"/>
      <c r="EG1344" s="25"/>
      <c r="EH1344" s="25"/>
      <c r="EI1344" s="25"/>
      <c r="EJ1344" s="25"/>
      <c r="EK1344" s="25"/>
      <c r="EL1344" s="25"/>
      <c r="EM1344" s="25"/>
      <c r="EN1344" s="25"/>
      <c r="EO1344" s="25"/>
      <c r="EP1344" s="25"/>
      <c r="EQ1344" s="25"/>
      <c r="ER1344" s="25"/>
      <c r="ES1344" s="25"/>
      <c r="ET1344" s="25"/>
      <c r="EU1344" s="25"/>
      <c r="EV1344" s="25"/>
      <c r="EW1344" s="25"/>
      <c r="EX1344" s="25"/>
      <c r="EY1344" s="25"/>
      <c r="EZ1344" s="25"/>
      <c r="FA1344" s="25"/>
      <c r="FB1344" s="25"/>
      <c r="FC1344" s="25"/>
      <c r="FD1344" s="25"/>
      <c r="FE1344" s="25"/>
      <c r="FF1344" s="25"/>
      <c r="FG1344" s="25"/>
      <c r="FH1344" s="25"/>
      <c r="FI1344" s="25"/>
      <c r="FJ1344" s="25"/>
      <c r="FK1344" s="25"/>
      <c r="FL1344" s="25"/>
      <c r="FM1344" s="25"/>
      <c r="FN1344" s="25"/>
      <c r="FO1344" s="25"/>
      <c r="FP1344" s="25"/>
      <c r="FQ1344" s="25"/>
      <c r="FR1344" s="25"/>
      <c r="FS1344" s="25"/>
      <c r="FT1344" s="25"/>
      <c r="FU1344" s="25"/>
      <c r="FV1344" s="25"/>
      <c r="FW1344" s="25"/>
      <c r="FX1344" s="25"/>
      <c r="FY1344" s="25"/>
      <c r="FZ1344" s="25"/>
      <c r="GA1344" s="25"/>
      <c r="GB1344" s="25"/>
      <c r="GC1344" s="25"/>
      <c r="GD1344" s="25"/>
      <c r="GE1344" s="25"/>
      <c r="GF1344" s="25"/>
      <c r="GG1344" s="25"/>
      <c r="GH1344" s="25"/>
      <c r="GI1344" s="25"/>
      <c r="GJ1344" s="25"/>
      <c r="GK1344" s="25"/>
      <c r="GL1344" s="25"/>
      <c r="GM1344" s="25"/>
      <c r="GN1344" s="25"/>
      <c r="GO1344" s="25"/>
      <c r="GP1344" s="25"/>
      <c r="GQ1344" s="25"/>
      <c r="GR1344" s="25"/>
      <c r="GS1344" s="25"/>
      <c r="GT1344" s="25"/>
      <c r="GU1344" s="25"/>
      <c r="GV1344" s="25"/>
      <c r="GW1344" s="25"/>
      <c r="GX1344" s="25"/>
      <c r="GY1344" s="25"/>
      <c r="GZ1344" s="25"/>
      <c r="HA1344" s="25"/>
      <c r="HB1344" s="25"/>
      <c r="HC1344" s="25"/>
      <c r="HD1344" s="25"/>
      <c r="HE1344" s="25"/>
      <c r="HF1344" s="25"/>
      <c r="HG1344" s="25"/>
      <c r="HH1344" s="25"/>
      <c r="HI1344" s="25"/>
      <c r="HJ1344" s="25"/>
      <c r="HK1344" s="25"/>
      <c r="HL1344" s="25"/>
      <c r="HM1344" s="25"/>
      <c r="HN1344" s="25"/>
      <c r="HO1344" s="25"/>
      <c r="HP1344" s="25"/>
      <c r="HQ1344" s="25"/>
      <c r="HR1344" s="25"/>
      <c r="HS1344" s="25"/>
      <c r="HT1344" s="25"/>
      <c r="HU1344" s="25"/>
      <c r="HV1344" s="25"/>
      <c r="HW1344" s="25"/>
      <c r="HX1344" s="25"/>
      <c r="HY1344" s="25"/>
      <c r="HZ1344" s="25"/>
      <c r="IA1344" s="25"/>
      <c r="IB1344" s="25"/>
      <c r="IC1344" s="25"/>
      <c r="ID1344" s="25"/>
      <c r="IE1344" s="25"/>
      <c r="IF1344" s="25"/>
      <c r="IG1344" s="25"/>
      <c r="IH1344" s="25"/>
      <c r="II1344" s="25"/>
      <c r="IJ1344" s="25"/>
      <c r="IK1344" s="25"/>
      <c r="IL1344" s="25"/>
      <c r="IM1344" s="25"/>
      <c r="IN1344" s="25"/>
      <c r="IO1344" s="25"/>
      <c r="IP1344" s="25"/>
      <c r="IQ1344" s="25"/>
      <c r="IR1344" s="25"/>
      <c r="IS1344" s="25"/>
      <c r="IT1344" s="25"/>
      <c r="IU1344" s="25"/>
      <c r="IV1344" s="25"/>
      <c r="IW1344" s="25"/>
      <c r="IX1344" s="25"/>
      <c r="IY1344" s="25"/>
      <c r="IZ1344" s="25"/>
      <c r="JA1344" s="25"/>
      <c r="JB1344" s="25"/>
      <c r="JC1344" s="25"/>
      <c r="JD1344" s="25"/>
      <c r="JE1344" s="25"/>
    </row>
    <row r="1346" spans="1:265" ht="22.5" customHeight="1">
      <c r="A1346" s="1" t="s">
        <v>1266</v>
      </c>
      <c r="B1346" s="2" t="s">
        <v>1267</v>
      </c>
      <c r="C1346" s="3" t="s">
        <v>1265</v>
      </c>
      <c r="D1346" s="93">
        <v>19935.2</v>
      </c>
      <c r="E1346" s="32"/>
      <c r="F1346" s="93">
        <f t="shared" ref="F1346" si="564">D1346*22%</f>
        <v>4385.7440000000006</v>
      </c>
      <c r="G1346" s="93">
        <f t="shared" ref="G1346" si="565">D1346+F1346</f>
        <v>24320.944000000003</v>
      </c>
      <c r="H1346" s="43" t="s">
        <v>1306</v>
      </c>
    </row>
    <row r="1347" spans="1:265" ht="22.5" customHeight="1">
      <c r="A1347" s="1" t="s">
        <v>1266</v>
      </c>
      <c r="B1347" s="2" t="s">
        <v>1270</v>
      </c>
      <c r="C1347" s="3" t="s">
        <v>1269</v>
      </c>
      <c r="D1347" s="93">
        <v>12000</v>
      </c>
      <c r="E1347" s="32"/>
      <c r="F1347" s="93">
        <f t="shared" ref="F1347" si="566">D1347*22%</f>
        <v>2640</v>
      </c>
      <c r="G1347" s="93">
        <f t="shared" ref="G1347" si="567">D1347+F1347</f>
        <v>14640</v>
      </c>
      <c r="H1347" s="43" t="s">
        <v>1306</v>
      </c>
    </row>
    <row r="1348" spans="1:265" ht="22.5" customHeight="1">
      <c r="A1348" s="1" t="s">
        <v>1266</v>
      </c>
      <c r="B1348" s="2" t="s">
        <v>1271</v>
      </c>
      <c r="C1348" s="3" t="s">
        <v>1272</v>
      </c>
      <c r="D1348" s="93">
        <v>4000</v>
      </c>
      <c r="E1348" s="32"/>
      <c r="F1348" s="93">
        <f t="shared" ref="F1348" si="568">D1348*22%</f>
        <v>880</v>
      </c>
      <c r="G1348" s="93">
        <f t="shared" ref="G1348" si="569">D1348+F1348</f>
        <v>4880</v>
      </c>
      <c r="H1348" s="43" t="s">
        <v>1322</v>
      </c>
    </row>
    <row r="1349" spans="1:265" ht="22.5" customHeight="1">
      <c r="A1349" s="1" t="s">
        <v>1266</v>
      </c>
      <c r="B1349" s="2" t="s">
        <v>1274</v>
      </c>
      <c r="C1349" s="3" t="s">
        <v>1273</v>
      </c>
      <c r="D1349" s="93">
        <v>12500</v>
      </c>
      <c r="E1349" s="32"/>
      <c r="F1349" s="93">
        <f t="shared" ref="F1349" si="570">D1349*22%</f>
        <v>2750</v>
      </c>
      <c r="G1349" s="93">
        <f t="shared" ref="G1349" si="571">D1349+F1349</f>
        <v>15250</v>
      </c>
      <c r="H1349" s="43" t="s">
        <v>1306</v>
      </c>
    </row>
    <row r="1350" spans="1:265" ht="22.5" customHeight="1">
      <c r="A1350" s="1" t="s">
        <v>1266</v>
      </c>
      <c r="B1350" s="2" t="s">
        <v>1276</v>
      </c>
      <c r="C1350" s="3" t="s">
        <v>1275</v>
      </c>
      <c r="D1350" s="93">
        <v>12500</v>
      </c>
      <c r="E1350" s="32"/>
      <c r="F1350" s="93">
        <f t="shared" ref="F1350" si="572">D1350*22%</f>
        <v>2750</v>
      </c>
      <c r="G1350" s="93">
        <f t="shared" ref="G1350" si="573">D1350+F1350</f>
        <v>15250</v>
      </c>
      <c r="H1350" s="43" t="s">
        <v>1306</v>
      </c>
    </row>
    <row r="1353" spans="1:265" ht="12.95" customHeight="1">
      <c r="A1353" s="10"/>
      <c r="B1353" s="11"/>
      <c r="C1353" s="12"/>
      <c r="D1353" s="19"/>
      <c r="E1353" s="19"/>
      <c r="F1353" s="19"/>
      <c r="G1353" s="19"/>
      <c r="H1353" s="21"/>
      <c r="I1353" s="28"/>
      <c r="J1353" s="12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  <c r="CJ1353" s="13"/>
      <c r="CK1353" s="13"/>
      <c r="CL1353" s="13"/>
      <c r="CM1353" s="13"/>
      <c r="CN1353" s="13"/>
      <c r="CO1353" s="13"/>
      <c r="CP1353" s="13"/>
      <c r="CQ1353" s="13"/>
      <c r="CR1353" s="13"/>
      <c r="CS1353" s="13"/>
      <c r="CT1353" s="13"/>
      <c r="CU1353" s="13"/>
      <c r="CV1353" s="13"/>
      <c r="CW1353" s="13"/>
      <c r="CX1353" s="13"/>
      <c r="CY1353" s="13"/>
      <c r="CZ1353" s="13"/>
      <c r="DA1353" s="13"/>
      <c r="DB1353" s="13"/>
      <c r="DC1353" s="13"/>
      <c r="DD1353" s="13"/>
      <c r="DE1353" s="13"/>
      <c r="DF1353" s="13"/>
      <c r="DG1353" s="13"/>
      <c r="DH1353" s="13"/>
      <c r="DI1353" s="13"/>
      <c r="DJ1353" s="13"/>
      <c r="DK1353" s="13"/>
      <c r="DL1353" s="13"/>
      <c r="DM1353" s="13"/>
      <c r="DN1353" s="13"/>
      <c r="DO1353" s="13"/>
      <c r="DP1353" s="13"/>
      <c r="DQ1353" s="13"/>
      <c r="DR1353" s="13"/>
      <c r="DS1353" s="13"/>
      <c r="DT1353" s="13"/>
      <c r="DU1353" s="13"/>
      <c r="DV1353" s="13"/>
      <c r="DW1353" s="13"/>
      <c r="DX1353" s="13"/>
      <c r="DY1353" s="13"/>
      <c r="DZ1353" s="13"/>
      <c r="EA1353" s="13"/>
      <c r="EB1353" s="13"/>
      <c r="EC1353" s="13"/>
      <c r="ED1353" s="13"/>
      <c r="EE1353" s="13"/>
      <c r="EF1353" s="13"/>
      <c r="EG1353" s="13"/>
      <c r="EH1353" s="13"/>
      <c r="EI1353" s="13"/>
      <c r="EJ1353" s="13"/>
      <c r="EK1353" s="13"/>
      <c r="EL1353" s="13"/>
      <c r="EM1353" s="13"/>
      <c r="EN1353" s="13"/>
      <c r="EO1353" s="13"/>
      <c r="EP1353" s="13"/>
      <c r="EQ1353" s="13"/>
      <c r="ER1353" s="13"/>
      <c r="ES1353" s="13"/>
      <c r="ET1353" s="13"/>
      <c r="EU1353" s="13"/>
      <c r="EV1353" s="13"/>
      <c r="EW1353" s="13"/>
      <c r="EX1353" s="13"/>
      <c r="EY1353" s="13"/>
      <c r="EZ1353" s="13"/>
      <c r="FA1353" s="13"/>
      <c r="FB1353" s="13"/>
      <c r="FC1353" s="13"/>
      <c r="FD1353" s="13"/>
      <c r="FE1353" s="13"/>
      <c r="FF1353" s="13"/>
      <c r="FG1353" s="13"/>
      <c r="FH1353" s="13"/>
      <c r="FI1353" s="13"/>
      <c r="FJ1353" s="13"/>
      <c r="FK1353" s="13"/>
      <c r="FL1353" s="13"/>
      <c r="FM1353" s="13"/>
      <c r="FN1353" s="13"/>
      <c r="FO1353" s="13"/>
      <c r="FP1353" s="13"/>
      <c r="FQ1353" s="13"/>
      <c r="FR1353" s="13"/>
      <c r="FS1353" s="13"/>
      <c r="FT1353" s="13"/>
      <c r="FU1353" s="13"/>
      <c r="FV1353" s="13"/>
      <c r="FW1353" s="13"/>
      <c r="FX1353" s="13"/>
      <c r="FY1353" s="13"/>
      <c r="FZ1353" s="13"/>
      <c r="GA1353" s="13"/>
      <c r="GB1353" s="13"/>
      <c r="GC1353" s="13"/>
      <c r="GD1353" s="13"/>
      <c r="GE1353" s="13"/>
      <c r="GF1353" s="13"/>
      <c r="GG1353" s="13"/>
      <c r="GH1353" s="13"/>
      <c r="GI1353" s="13"/>
      <c r="GJ1353" s="13"/>
      <c r="GK1353" s="13"/>
      <c r="GL1353" s="13"/>
      <c r="GM1353" s="13"/>
      <c r="GN1353" s="13"/>
      <c r="GO1353" s="13"/>
      <c r="GP1353" s="13"/>
      <c r="GQ1353" s="13"/>
      <c r="GR1353" s="13"/>
      <c r="GS1353" s="13"/>
      <c r="GT1353" s="13"/>
      <c r="GU1353" s="13"/>
      <c r="GV1353" s="13"/>
      <c r="GW1353" s="13"/>
      <c r="GX1353" s="13"/>
      <c r="GY1353" s="13"/>
      <c r="GZ1353" s="13"/>
      <c r="HA1353" s="13"/>
      <c r="HB1353" s="13"/>
      <c r="HC1353" s="13"/>
      <c r="HD1353" s="13"/>
      <c r="HE1353" s="13"/>
      <c r="HF1353" s="13"/>
      <c r="HG1353" s="13"/>
      <c r="HH1353" s="13"/>
      <c r="HI1353" s="13"/>
      <c r="HJ1353" s="13"/>
      <c r="HK1353" s="13"/>
      <c r="HL1353" s="13"/>
      <c r="HM1353" s="13"/>
      <c r="HN1353" s="13"/>
      <c r="HO1353" s="13"/>
      <c r="HP1353" s="13"/>
      <c r="HQ1353" s="13"/>
      <c r="HR1353" s="13"/>
      <c r="HS1353" s="13"/>
      <c r="HT1353" s="13"/>
      <c r="HU1353" s="13"/>
      <c r="HV1353" s="13"/>
      <c r="HW1353" s="13"/>
      <c r="HX1353" s="13"/>
      <c r="HY1353" s="13"/>
      <c r="HZ1353" s="13"/>
      <c r="IA1353" s="13"/>
      <c r="IB1353" s="13"/>
      <c r="IC1353" s="13"/>
      <c r="ID1353" s="13"/>
      <c r="IE1353" s="13"/>
      <c r="IF1353" s="13"/>
      <c r="IG1353" s="13"/>
      <c r="IH1353" s="13"/>
      <c r="II1353" s="13"/>
      <c r="IJ1353" s="13"/>
      <c r="IK1353" s="13"/>
      <c r="IL1353" s="13"/>
      <c r="IM1353" s="13"/>
      <c r="IN1353" s="13"/>
      <c r="IO1353" s="13"/>
      <c r="IP1353" s="13"/>
      <c r="IQ1353" s="13"/>
      <c r="IR1353" s="13"/>
      <c r="IS1353" s="13"/>
      <c r="IT1353" s="13"/>
      <c r="IU1353" s="13"/>
      <c r="IV1353" s="13"/>
      <c r="IW1353" s="13"/>
      <c r="IX1353" s="13"/>
      <c r="IY1353" s="13"/>
      <c r="IZ1353" s="13"/>
      <c r="JA1353" s="13"/>
      <c r="JB1353" s="13"/>
      <c r="JC1353" s="13"/>
      <c r="JD1353" s="13"/>
      <c r="JE1353" s="13"/>
    </row>
    <row r="1354" spans="1:265" s="13" customFormat="1" ht="12.95" customHeight="1">
      <c r="A1354" s="1"/>
      <c r="B1354" s="2"/>
      <c r="C1354" s="3"/>
      <c r="D1354" s="16"/>
      <c r="E1354" s="16"/>
      <c r="F1354" s="16"/>
      <c r="G1354" s="16"/>
      <c r="H1354" s="20"/>
      <c r="I1354" s="27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  <c r="CG1354" s="4"/>
      <c r="CH1354" s="4"/>
      <c r="CI1354" s="4"/>
      <c r="CJ1354" s="4"/>
      <c r="CK1354" s="4"/>
      <c r="CL1354" s="4"/>
      <c r="CM1354" s="4"/>
      <c r="CN1354" s="4"/>
      <c r="CO1354" s="4"/>
      <c r="CP1354" s="4"/>
      <c r="CQ1354" s="4"/>
      <c r="CR1354" s="4"/>
      <c r="CS1354" s="4"/>
      <c r="CT1354" s="4"/>
      <c r="CU1354" s="4"/>
      <c r="CV1354" s="4"/>
      <c r="CW1354" s="4"/>
      <c r="CX1354" s="4"/>
      <c r="CY1354" s="4"/>
      <c r="CZ1354" s="4"/>
      <c r="DA1354" s="4"/>
      <c r="DB1354" s="4"/>
      <c r="DC1354" s="4"/>
      <c r="DD1354" s="4"/>
      <c r="DE1354" s="4"/>
      <c r="DF1354" s="4"/>
      <c r="DG1354" s="4"/>
      <c r="DH1354" s="4"/>
      <c r="DI1354" s="4"/>
      <c r="DJ1354" s="4"/>
      <c r="DK1354" s="4"/>
      <c r="DL1354" s="4"/>
      <c r="DM1354" s="4"/>
      <c r="DN1354" s="4"/>
      <c r="DO1354" s="4"/>
      <c r="DP1354" s="4"/>
      <c r="DQ1354" s="4"/>
      <c r="DR1354" s="4"/>
      <c r="DS1354" s="4"/>
      <c r="DT1354" s="4"/>
      <c r="DU1354" s="4"/>
      <c r="DV1354" s="4"/>
      <c r="DW1354" s="4"/>
      <c r="DX1354" s="4"/>
      <c r="DY1354" s="4"/>
      <c r="DZ1354" s="4"/>
      <c r="EA1354" s="4"/>
      <c r="EB1354" s="4"/>
      <c r="EC1354" s="4"/>
      <c r="ED1354" s="4"/>
      <c r="EE1354" s="4"/>
      <c r="EF1354" s="4"/>
      <c r="EG1354" s="4"/>
      <c r="EH1354" s="4"/>
      <c r="EI1354" s="4"/>
      <c r="EJ1354" s="4"/>
      <c r="EK1354" s="4"/>
      <c r="EL1354" s="4"/>
      <c r="EM1354" s="4"/>
      <c r="EN1354" s="4"/>
      <c r="EO1354" s="4"/>
      <c r="EP1354" s="4"/>
      <c r="EQ1354" s="4"/>
      <c r="ER1354" s="4"/>
      <c r="ES1354" s="4"/>
      <c r="ET1354" s="4"/>
      <c r="EU1354" s="4"/>
      <c r="EV1354" s="4"/>
      <c r="EW1354" s="4"/>
      <c r="EX1354" s="4"/>
      <c r="EY1354" s="4"/>
      <c r="EZ1354" s="4"/>
      <c r="FA1354" s="4"/>
      <c r="FB1354" s="4"/>
      <c r="FC1354" s="4"/>
      <c r="FD1354" s="4"/>
      <c r="FE1354" s="4"/>
      <c r="FF1354" s="4"/>
      <c r="FG1354" s="4"/>
      <c r="FH1354" s="4"/>
      <c r="FI1354" s="4"/>
      <c r="FJ1354" s="4"/>
      <c r="FK1354" s="4"/>
      <c r="FL1354" s="4"/>
      <c r="FM1354" s="4"/>
      <c r="FN1354" s="4"/>
      <c r="FO1354" s="4"/>
      <c r="FP1354" s="4"/>
      <c r="FQ1354" s="4"/>
      <c r="FR1354" s="4"/>
      <c r="FS1354" s="4"/>
      <c r="FT1354" s="4"/>
      <c r="FU1354" s="4"/>
      <c r="FV1354" s="4"/>
      <c r="FW1354" s="4"/>
      <c r="FX1354" s="4"/>
      <c r="FY1354" s="4"/>
      <c r="FZ1354" s="4"/>
      <c r="GA1354" s="4"/>
      <c r="GB1354" s="4"/>
      <c r="GC1354" s="4"/>
      <c r="GD1354" s="4"/>
      <c r="GE1354" s="4"/>
      <c r="GF1354" s="4"/>
      <c r="GG1354" s="4"/>
      <c r="GH1354" s="4"/>
      <c r="GI1354" s="4"/>
      <c r="GJ1354" s="4"/>
      <c r="GK1354" s="4"/>
      <c r="GL1354" s="4"/>
      <c r="GM1354" s="4"/>
      <c r="GN1354" s="4"/>
      <c r="GO1354" s="4"/>
      <c r="GP1354" s="4"/>
      <c r="GQ1354" s="4"/>
      <c r="GR1354" s="4"/>
      <c r="GS1354" s="4"/>
      <c r="GT1354" s="4"/>
      <c r="GU1354" s="4"/>
      <c r="GV1354" s="4"/>
      <c r="GW1354" s="4"/>
      <c r="GX1354" s="4"/>
      <c r="GY1354" s="4"/>
      <c r="GZ1354" s="4"/>
      <c r="HA1354" s="4"/>
      <c r="HB1354" s="4"/>
      <c r="HC1354" s="4"/>
      <c r="HD1354" s="4"/>
      <c r="HE1354" s="4"/>
      <c r="HF1354" s="4"/>
      <c r="HG1354" s="4"/>
      <c r="HH1354" s="4"/>
      <c r="HI1354" s="4"/>
      <c r="HJ1354" s="4"/>
      <c r="HK1354" s="4"/>
      <c r="HL1354" s="4"/>
      <c r="HM1354" s="4"/>
      <c r="HN1354" s="4"/>
      <c r="HO1354" s="4"/>
      <c r="HP1354" s="4"/>
      <c r="HQ1354" s="4"/>
      <c r="HR1354" s="4"/>
      <c r="HS1354" s="4"/>
      <c r="HT1354" s="4"/>
      <c r="HU1354" s="4"/>
      <c r="HV1354" s="4"/>
      <c r="HW1354" s="4"/>
      <c r="HX1354" s="4"/>
      <c r="HY1354" s="4"/>
      <c r="HZ1354" s="4"/>
      <c r="IA1354" s="4"/>
      <c r="IB1354" s="4"/>
      <c r="IC1354" s="4"/>
      <c r="ID1354" s="4"/>
      <c r="IE1354" s="4"/>
      <c r="IF1354" s="4"/>
      <c r="IG1354" s="4"/>
      <c r="IH1354" s="4"/>
      <c r="II1354" s="4"/>
      <c r="IJ1354" s="4"/>
      <c r="IK1354" s="4"/>
      <c r="IL1354" s="4"/>
      <c r="IM1354" s="4"/>
      <c r="IN1354" s="4"/>
      <c r="IO1354" s="4"/>
      <c r="IP1354" s="4"/>
      <c r="IQ1354" s="4"/>
      <c r="IR1354" s="4"/>
      <c r="IS1354" s="4"/>
      <c r="IT1354" s="4"/>
      <c r="IU1354" s="4"/>
      <c r="IV1354" s="4"/>
      <c r="IW1354" s="4"/>
      <c r="IX1354" s="4"/>
      <c r="IY1354" s="4"/>
      <c r="IZ1354" s="4"/>
      <c r="JA1354" s="4"/>
      <c r="JB1354" s="4"/>
      <c r="JC1354" s="4"/>
      <c r="JD1354" s="4"/>
      <c r="JE1354" s="4"/>
    </row>
    <row r="1355" spans="1:265">
      <c r="A1355" s="14" t="s">
        <v>8</v>
      </c>
      <c r="D1355" s="16">
        <f>SUM(D1343:D1354)</f>
        <v>60935.199999999997</v>
      </c>
      <c r="F1355" s="16">
        <f>SUM(F1343:F1354)</f>
        <v>13405.744000000001</v>
      </c>
      <c r="G1355" s="16">
        <f>SUM(G1343:G1354)</f>
        <v>74340.944000000003</v>
      </c>
      <c r="I1355" s="32"/>
      <c r="J1355" s="23"/>
    </row>
    <row r="1356" spans="1:265">
      <c r="A1356" s="15"/>
      <c r="B1356" s="11"/>
      <c r="C1356" s="12"/>
      <c r="D1356" s="19"/>
      <c r="E1356" s="19"/>
      <c r="F1356" s="19"/>
      <c r="G1356" s="19"/>
      <c r="H1356" s="21"/>
      <c r="I1356" s="1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  <c r="CJ1356" s="13"/>
      <c r="CK1356" s="13"/>
      <c r="CL1356" s="13"/>
      <c r="CM1356" s="13"/>
      <c r="CN1356" s="13"/>
      <c r="CO1356" s="13"/>
      <c r="CP1356" s="13"/>
      <c r="CQ1356" s="13"/>
      <c r="CR1356" s="13"/>
      <c r="CS1356" s="13"/>
      <c r="CT1356" s="13"/>
      <c r="CU1356" s="13"/>
      <c r="CV1356" s="13"/>
      <c r="CW1356" s="13"/>
      <c r="CX1356" s="13"/>
      <c r="CY1356" s="13"/>
      <c r="CZ1356" s="13"/>
      <c r="DA1356" s="13"/>
      <c r="DB1356" s="13"/>
      <c r="DC1356" s="13"/>
      <c r="DD1356" s="13"/>
      <c r="DE1356" s="13"/>
      <c r="DF1356" s="13"/>
      <c r="DG1356" s="13"/>
      <c r="DH1356" s="13"/>
      <c r="DI1356" s="13"/>
      <c r="DJ1356" s="13"/>
      <c r="DK1356" s="13"/>
      <c r="DL1356" s="13"/>
      <c r="DM1356" s="13"/>
      <c r="DN1356" s="13"/>
      <c r="DO1356" s="13"/>
      <c r="DP1356" s="13"/>
      <c r="DQ1356" s="13"/>
      <c r="DR1356" s="13"/>
      <c r="DS1356" s="13"/>
      <c r="DT1356" s="13"/>
      <c r="DU1356" s="13"/>
      <c r="DV1356" s="13"/>
      <c r="DW1356" s="13"/>
      <c r="DX1356" s="13"/>
      <c r="DY1356" s="13"/>
      <c r="DZ1356" s="13"/>
      <c r="EA1356" s="13"/>
      <c r="EB1356" s="13"/>
      <c r="EC1356" s="13"/>
      <c r="ED1356" s="13"/>
      <c r="EE1356" s="13"/>
      <c r="EF1356" s="13"/>
      <c r="EG1356" s="13"/>
      <c r="EH1356" s="13"/>
      <c r="EI1356" s="13"/>
      <c r="EJ1356" s="13"/>
      <c r="EK1356" s="13"/>
      <c r="EL1356" s="13"/>
      <c r="EM1356" s="13"/>
      <c r="EN1356" s="13"/>
      <c r="EO1356" s="13"/>
      <c r="EP1356" s="13"/>
      <c r="EQ1356" s="13"/>
      <c r="ER1356" s="13"/>
      <c r="ES1356" s="13"/>
      <c r="ET1356" s="13"/>
      <c r="EU1356" s="13"/>
      <c r="EV1356" s="13"/>
      <c r="EW1356" s="13"/>
      <c r="EX1356" s="13"/>
      <c r="EY1356" s="13"/>
      <c r="EZ1356" s="13"/>
      <c r="FA1356" s="13"/>
      <c r="FB1356" s="13"/>
      <c r="FC1356" s="13"/>
      <c r="FD1356" s="13"/>
      <c r="FE1356" s="13"/>
      <c r="FF1356" s="13"/>
      <c r="FG1356" s="13"/>
      <c r="FH1356" s="13"/>
      <c r="FI1356" s="13"/>
      <c r="FJ1356" s="13"/>
      <c r="FK1356" s="13"/>
      <c r="FL1356" s="13"/>
      <c r="FM1356" s="13"/>
      <c r="FN1356" s="13"/>
      <c r="FO1356" s="13"/>
      <c r="FP1356" s="13"/>
      <c r="FQ1356" s="13"/>
      <c r="FR1356" s="13"/>
      <c r="FS1356" s="13"/>
      <c r="FT1356" s="13"/>
      <c r="FU1356" s="13"/>
      <c r="FV1356" s="13"/>
      <c r="FW1356" s="13"/>
      <c r="FX1356" s="13"/>
      <c r="FY1356" s="13"/>
      <c r="FZ1356" s="13"/>
      <c r="GA1356" s="13"/>
      <c r="GB1356" s="13"/>
      <c r="GC1356" s="13"/>
      <c r="GD1356" s="13"/>
      <c r="GE1356" s="13"/>
      <c r="GF1356" s="13"/>
      <c r="GG1356" s="13"/>
      <c r="GH1356" s="13"/>
      <c r="GI1356" s="13"/>
      <c r="GJ1356" s="13"/>
      <c r="GK1356" s="13"/>
      <c r="GL1356" s="13"/>
      <c r="GM1356" s="13"/>
      <c r="GN1356" s="13"/>
      <c r="GO1356" s="13"/>
      <c r="GP1356" s="13"/>
      <c r="GQ1356" s="13"/>
      <c r="GR1356" s="13"/>
      <c r="GS1356" s="13"/>
      <c r="GT1356" s="13"/>
      <c r="GU1356" s="13"/>
      <c r="GV1356" s="13"/>
      <c r="GW1356" s="13"/>
      <c r="GX1356" s="13"/>
      <c r="GY1356" s="13"/>
      <c r="GZ1356" s="13"/>
      <c r="HA1356" s="13"/>
      <c r="HB1356" s="13"/>
      <c r="HC1356" s="13"/>
      <c r="HD1356" s="13"/>
      <c r="HE1356" s="13"/>
      <c r="HF1356" s="13"/>
      <c r="HG1356" s="13"/>
      <c r="HH1356" s="13"/>
      <c r="HI1356" s="13"/>
      <c r="HJ1356" s="13"/>
      <c r="HK1356" s="13"/>
      <c r="HL1356" s="13"/>
      <c r="HM1356" s="13"/>
      <c r="HN1356" s="13"/>
      <c r="HO1356" s="13"/>
      <c r="HP1356" s="13"/>
      <c r="HQ1356" s="13"/>
      <c r="HR1356" s="13"/>
      <c r="HS1356" s="13"/>
      <c r="HT1356" s="13"/>
      <c r="HU1356" s="13"/>
      <c r="HV1356" s="13"/>
      <c r="HW1356" s="13"/>
      <c r="HX1356" s="13"/>
      <c r="HY1356" s="13"/>
      <c r="HZ1356" s="13"/>
      <c r="IA1356" s="13"/>
      <c r="IB1356" s="13"/>
      <c r="IC1356" s="13"/>
      <c r="ID1356" s="13"/>
      <c r="IE1356" s="13"/>
      <c r="IF1356" s="13"/>
      <c r="IG1356" s="13"/>
      <c r="IH1356" s="13"/>
      <c r="II1356" s="13"/>
      <c r="IJ1356" s="13"/>
      <c r="IK1356" s="13"/>
      <c r="IL1356" s="13"/>
      <c r="IM1356" s="13"/>
      <c r="IN1356" s="13"/>
      <c r="IO1356" s="13"/>
      <c r="IP1356" s="13"/>
      <c r="IQ1356" s="13"/>
      <c r="IR1356" s="13"/>
      <c r="IS1356" s="13"/>
      <c r="IT1356" s="13"/>
      <c r="IU1356" s="13"/>
      <c r="IV1356" s="13"/>
      <c r="IW1356" s="13"/>
      <c r="IX1356" s="13"/>
      <c r="IY1356" s="13"/>
      <c r="IZ1356" s="13"/>
      <c r="JA1356" s="13"/>
      <c r="JB1356" s="13"/>
      <c r="JC1356" s="13"/>
      <c r="JD1356" s="13"/>
      <c r="JE1356" s="13"/>
    </row>
    <row r="1358" spans="1:265" s="60" customFormat="1" ht="20.25" customHeight="1">
      <c r="A1358" s="29" t="s">
        <v>1305</v>
      </c>
      <c r="B1358" s="56"/>
      <c r="C1358" s="57" t="s">
        <v>1307</v>
      </c>
      <c r="D1358" s="58">
        <v>135340.94</v>
      </c>
      <c r="E1358" s="58"/>
      <c r="F1358" s="58">
        <f>G1313+G1346+G1347+G1349+G1350</f>
        <v>135340.94400000002</v>
      </c>
      <c r="G1358" s="162"/>
      <c r="H1358" s="32"/>
      <c r="I1358" s="89"/>
      <c r="J1358" s="115"/>
      <c r="K1358" s="115"/>
      <c r="L1358" s="115"/>
    </row>
    <row r="1361" spans="1:265" ht="22.5" customHeight="1">
      <c r="A1361" s="5" t="s">
        <v>1277</v>
      </c>
      <c r="B1361" s="5"/>
      <c r="C1361" s="5"/>
      <c r="H1361" s="24"/>
      <c r="J1361" s="3"/>
      <c r="T1361" s="25"/>
      <c r="U1361" s="25"/>
      <c r="V1361" s="25"/>
      <c r="W1361" s="25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25"/>
      <c r="AK1361" s="25"/>
      <c r="AL1361" s="25"/>
      <c r="AM1361" s="25"/>
      <c r="AN1361" s="25"/>
      <c r="AO1361" s="25"/>
      <c r="AP1361" s="25"/>
      <c r="AQ1361" s="25"/>
      <c r="AR1361" s="25"/>
      <c r="AS1361" s="25"/>
      <c r="AT1361" s="25"/>
      <c r="AU1361" s="25"/>
      <c r="AV1361" s="25"/>
      <c r="AW1361" s="25"/>
      <c r="AX1361" s="25"/>
      <c r="AY1361" s="25"/>
      <c r="AZ1361" s="25"/>
      <c r="BA1361" s="25"/>
      <c r="BB1361" s="25"/>
      <c r="BC1361" s="25"/>
      <c r="BD1361" s="25"/>
      <c r="BE1361" s="25"/>
      <c r="BF1361" s="25"/>
      <c r="BG1361" s="25"/>
      <c r="BH1361" s="25"/>
      <c r="BI1361" s="25"/>
      <c r="BJ1361" s="25"/>
      <c r="BK1361" s="25"/>
      <c r="BL1361" s="25"/>
      <c r="BM1361" s="25"/>
      <c r="BN1361" s="25"/>
      <c r="BO1361" s="25"/>
      <c r="BP1361" s="25"/>
      <c r="BQ1361" s="25"/>
      <c r="BR1361" s="25"/>
      <c r="BS1361" s="25"/>
      <c r="BT1361" s="25"/>
      <c r="BU1361" s="25"/>
      <c r="BV1361" s="25"/>
      <c r="BW1361" s="25"/>
      <c r="BX1361" s="25"/>
      <c r="BY1361" s="25"/>
      <c r="BZ1361" s="25"/>
      <c r="CA1361" s="25"/>
      <c r="CB1361" s="25"/>
      <c r="CC1361" s="25"/>
      <c r="CD1361" s="25"/>
      <c r="CE1361" s="25"/>
      <c r="CF1361" s="25"/>
      <c r="CG1361" s="25"/>
      <c r="CH1361" s="25"/>
      <c r="CI1361" s="25"/>
      <c r="CJ1361" s="25"/>
      <c r="CK1361" s="25"/>
      <c r="CL1361" s="25"/>
      <c r="CM1361" s="25"/>
      <c r="CN1361" s="25"/>
      <c r="CO1361" s="25"/>
      <c r="CP1361" s="25"/>
      <c r="CQ1361" s="25"/>
      <c r="CR1361" s="25"/>
      <c r="CS1361" s="25"/>
      <c r="CT1361" s="25"/>
      <c r="CU1361" s="25"/>
      <c r="CV1361" s="25"/>
      <c r="CW1361" s="25"/>
      <c r="CX1361" s="25"/>
      <c r="CY1361" s="25"/>
      <c r="CZ1361" s="25"/>
      <c r="DA1361" s="25"/>
      <c r="DB1361" s="25"/>
      <c r="DC1361" s="25"/>
      <c r="DD1361" s="25"/>
      <c r="DE1361" s="25"/>
      <c r="DF1361" s="25"/>
      <c r="DG1361" s="25"/>
      <c r="DH1361" s="25"/>
      <c r="DI1361" s="25"/>
      <c r="DJ1361" s="25"/>
      <c r="DK1361" s="25"/>
      <c r="DL1361" s="25"/>
      <c r="DM1361" s="25"/>
      <c r="DN1361" s="25"/>
      <c r="DO1361" s="25"/>
      <c r="DP1361" s="25"/>
      <c r="DQ1361" s="25"/>
      <c r="DR1361" s="25"/>
      <c r="DS1361" s="25"/>
      <c r="DT1361" s="25"/>
      <c r="DU1361" s="25"/>
      <c r="DV1361" s="25"/>
      <c r="DW1361" s="25"/>
      <c r="DX1361" s="25"/>
      <c r="DY1361" s="25"/>
      <c r="DZ1361" s="25"/>
      <c r="EA1361" s="25"/>
      <c r="EB1361" s="25"/>
      <c r="EC1361" s="25"/>
      <c r="ED1361" s="25"/>
      <c r="EE1361" s="25"/>
      <c r="EF1361" s="25"/>
      <c r="EG1361" s="25"/>
      <c r="EH1361" s="25"/>
      <c r="EI1361" s="25"/>
      <c r="EJ1361" s="25"/>
      <c r="EK1361" s="25"/>
      <c r="EL1361" s="25"/>
      <c r="EM1361" s="25"/>
      <c r="EN1361" s="25"/>
      <c r="EO1361" s="25"/>
      <c r="EP1361" s="25"/>
      <c r="EQ1361" s="25"/>
      <c r="ER1361" s="25"/>
      <c r="ES1361" s="25"/>
      <c r="ET1361" s="25"/>
      <c r="EU1361" s="25"/>
      <c r="EV1361" s="25"/>
      <c r="EW1361" s="25"/>
      <c r="EX1361" s="25"/>
      <c r="EY1361" s="25"/>
      <c r="EZ1361" s="25"/>
      <c r="FA1361" s="25"/>
      <c r="FB1361" s="25"/>
      <c r="FC1361" s="25"/>
      <c r="FD1361" s="25"/>
      <c r="FE1361" s="25"/>
      <c r="FF1361" s="25"/>
      <c r="FG1361" s="25"/>
      <c r="FH1361" s="25"/>
      <c r="FI1361" s="25"/>
      <c r="FJ1361" s="25"/>
      <c r="FK1361" s="25"/>
      <c r="FL1361" s="25"/>
      <c r="FM1361" s="25"/>
      <c r="FN1361" s="25"/>
      <c r="FO1361" s="25"/>
      <c r="FP1361" s="25"/>
      <c r="FQ1361" s="25"/>
      <c r="FR1361" s="25"/>
      <c r="FS1361" s="25"/>
      <c r="FT1361" s="25"/>
      <c r="FU1361" s="25"/>
      <c r="FV1361" s="25"/>
      <c r="FW1361" s="25"/>
      <c r="FX1361" s="25"/>
      <c r="FY1361" s="25"/>
      <c r="FZ1361" s="25"/>
      <c r="GA1361" s="25"/>
      <c r="GB1361" s="25"/>
      <c r="GC1361" s="25"/>
      <c r="GD1361" s="25"/>
      <c r="GE1361" s="25"/>
      <c r="GF1361" s="25"/>
      <c r="GG1361" s="25"/>
      <c r="GH1361" s="25"/>
      <c r="GI1361" s="25"/>
      <c r="GJ1361" s="25"/>
      <c r="GK1361" s="25"/>
      <c r="GL1361" s="25"/>
      <c r="GM1361" s="25"/>
      <c r="GN1361" s="25"/>
      <c r="GO1361" s="25"/>
      <c r="GP1361" s="25"/>
      <c r="GQ1361" s="25"/>
      <c r="GR1361" s="25"/>
      <c r="GS1361" s="25"/>
      <c r="GT1361" s="25"/>
      <c r="GU1361" s="25"/>
      <c r="GV1361" s="25"/>
      <c r="GW1361" s="25"/>
      <c r="GX1361" s="25"/>
      <c r="GY1361" s="25"/>
      <c r="GZ1361" s="25"/>
      <c r="HA1361" s="25"/>
      <c r="HB1361" s="25"/>
      <c r="HC1361" s="25"/>
      <c r="HD1361" s="25"/>
      <c r="HE1361" s="25"/>
      <c r="HF1361" s="25"/>
      <c r="HG1361" s="25"/>
      <c r="HH1361" s="25"/>
      <c r="HI1361" s="25"/>
      <c r="HJ1361" s="25"/>
      <c r="HK1361" s="25"/>
      <c r="HL1361" s="25"/>
      <c r="HM1361" s="25"/>
      <c r="HN1361" s="25"/>
      <c r="HO1361" s="25"/>
      <c r="HP1361" s="25"/>
      <c r="HQ1361" s="25"/>
      <c r="HR1361" s="25"/>
      <c r="HS1361" s="25"/>
      <c r="HT1361" s="25"/>
      <c r="HU1361" s="25"/>
      <c r="HV1361" s="25"/>
      <c r="HW1361" s="25"/>
      <c r="HX1361" s="25"/>
      <c r="HY1361" s="25"/>
      <c r="HZ1361" s="25"/>
      <c r="IA1361" s="25"/>
      <c r="IB1361" s="25"/>
      <c r="IC1361" s="25"/>
      <c r="ID1361" s="25"/>
      <c r="IE1361" s="25"/>
      <c r="IF1361" s="25"/>
      <c r="IG1361" s="25"/>
      <c r="IH1361" s="25"/>
      <c r="II1361" s="25"/>
      <c r="IJ1361" s="25"/>
      <c r="IK1361" s="25"/>
      <c r="IL1361" s="25"/>
      <c r="IM1361" s="25"/>
      <c r="IN1361" s="25"/>
      <c r="IO1361" s="25"/>
      <c r="IP1361" s="25"/>
      <c r="IQ1361" s="25"/>
      <c r="IR1361" s="25"/>
      <c r="IS1361" s="25"/>
      <c r="IT1361" s="25"/>
      <c r="IU1361" s="25"/>
      <c r="IV1361" s="25"/>
      <c r="IW1361" s="25"/>
      <c r="IX1361" s="25"/>
      <c r="IY1361" s="25"/>
      <c r="IZ1361" s="25"/>
      <c r="JA1361" s="25"/>
      <c r="JB1361" s="25"/>
      <c r="JC1361" s="25"/>
      <c r="JD1361" s="25"/>
      <c r="JE1361" s="25"/>
    </row>
    <row r="1363" spans="1:265" ht="22.5" customHeight="1">
      <c r="A1363" s="1" t="s">
        <v>1278</v>
      </c>
      <c r="B1363" s="2" t="s">
        <v>1281</v>
      </c>
      <c r="C1363" s="3" t="s">
        <v>1280</v>
      </c>
      <c r="D1363" s="93">
        <v>5250</v>
      </c>
      <c r="E1363" s="32"/>
      <c r="F1363" s="93">
        <f t="shared" ref="F1363" si="574">D1363*22%</f>
        <v>1155</v>
      </c>
      <c r="G1363" s="93">
        <f t="shared" ref="G1363" si="575">D1363+F1363</f>
        <v>6405</v>
      </c>
      <c r="H1363" s="43" t="s">
        <v>1309</v>
      </c>
    </row>
    <row r="1364" spans="1:265" ht="22.5" customHeight="1">
      <c r="A1364" s="1" t="s">
        <v>1278</v>
      </c>
      <c r="B1364" s="2" t="s">
        <v>1282</v>
      </c>
      <c r="C1364" s="3" t="s">
        <v>1279</v>
      </c>
      <c r="D1364" s="93">
        <v>5250</v>
      </c>
      <c r="E1364" s="32"/>
      <c r="F1364" s="93">
        <f t="shared" ref="F1364:F1366" si="576">D1364*22%</f>
        <v>1155</v>
      </c>
      <c r="G1364" s="93">
        <f t="shared" ref="G1364:G1366" si="577">D1364+F1364</f>
        <v>6405</v>
      </c>
      <c r="H1364" s="43" t="s">
        <v>1309</v>
      </c>
    </row>
    <row r="1365" spans="1:265" ht="22.5" customHeight="1">
      <c r="A1365" s="1" t="s">
        <v>1278</v>
      </c>
      <c r="B1365" s="2" t="s">
        <v>1284</v>
      </c>
      <c r="C1365" s="3" t="s">
        <v>1283</v>
      </c>
      <c r="D1365" s="93">
        <v>1034</v>
      </c>
      <c r="E1365" s="32"/>
      <c r="F1365" s="93">
        <f t="shared" si="576"/>
        <v>227.48</v>
      </c>
      <c r="G1365" s="93">
        <f t="shared" si="577"/>
        <v>1261.48</v>
      </c>
      <c r="H1365" s="43" t="s">
        <v>1321</v>
      </c>
    </row>
    <row r="1366" spans="1:265" ht="22.5" customHeight="1">
      <c r="A1366" s="1" t="s">
        <v>1278</v>
      </c>
      <c r="B1366" s="2" t="s">
        <v>1286</v>
      </c>
      <c r="C1366" s="3" t="s">
        <v>1285</v>
      </c>
      <c r="D1366" s="93">
        <v>9360</v>
      </c>
      <c r="E1366" s="32"/>
      <c r="F1366" s="93">
        <f t="shared" si="576"/>
        <v>2059.1999999999998</v>
      </c>
      <c r="G1366" s="93">
        <f t="shared" si="577"/>
        <v>11419.2</v>
      </c>
      <c r="H1366" s="43" t="s">
        <v>1309</v>
      </c>
    </row>
    <row r="1367" spans="1:265" ht="22.5" customHeight="1">
      <c r="A1367" s="1" t="s">
        <v>1291</v>
      </c>
      <c r="B1367" s="2" t="s">
        <v>1292</v>
      </c>
      <c r="C1367" s="3" t="s">
        <v>1293</v>
      </c>
      <c r="D1367" s="93">
        <v>4800</v>
      </c>
      <c r="E1367" s="32"/>
      <c r="F1367" s="93">
        <f t="shared" ref="F1367" si="578">D1367*22%</f>
        <v>1056</v>
      </c>
      <c r="G1367" s="93">
        <f t="shared" ref="G1367" si="579">D1367+F1367</f>
        <v>5856</v>
      </c>
      <c r="H1367" s="43" t="s">
        <v>1309</v>
      </c>
    </row>
    <row r="1368" spans="1:265" ht="22.5" customHeight="1">
      <c r="A1368" s="1" t="s">
        <v>1291</v>
      </c>
      <c r="B1368" s="2" t="s">
        <v>1294</v>
      </c>
      <c r="C1368" s="3" t="s">
        <v>1295</v>
      </c>
      <c r="D1368" s="93">
        <v>35268.26</v>
      </c>
      <c r="E1368" s="32"/>
      <c r="F1368" s="93">
        <f t="shared" ref="F1368" si="580">D1368*22%</f>
        <v>7759.0172000000002</v>
      </c>
      <c r="G1368" s="93">
        <f t="shared" ref="G1368" si="581">D1368+F1368</f>
        <v>43027.277200000004</v>
      </c>
      <c r="H1368" s="43" t="s">
        <v>1309</v>
      </c>
    </row>
    <row r="1369" spans="1:265" ht="12.95" customHeight="1">
      <c r="A1369" s="10"/>
      <c r="B1369" s="11"/>
      <c r="C1369" s="12"/>
      <c r="D1369" s="19"/>
      <c r="E1369" s="19"/>
      <c r="F1369" s="19"/>
      <c r="G1369" s="19"/>
      <c r="H1369" s="21"/>
      <c r="I1369" s="28"/>
      <c r="J1369" s="12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  <c r="AZ1369" s="13"/>
      <c r="BA1369" s="13"/>
      <c r="BB1369" s="13"/>
      <c r="BC1369" s="13"/>
      <c r="BD1369" s="13"/>
      <c r="BE1369" s="13"/>
      <c r="BF1369" s="13"/>
      <c r="BG1369" s="13"/>
      <c r="BH1369" s="13"/>
      <c r="BI1369" s="13"/>
      <c r="BJ1369" s="13"/>
      <c r="BK1369" s="13"/>
      <c r="BL1369" s="13"/>
      <c r="BM1369" s="13"/>
      <c r="BN1369" s="13"/>
      <c r="BO1369" s="13"/>
      <c r="BP1369" s="13"/>
      <c r="BQ1369" s="13"/>
      <c r="BR1369" s="13"/>
      <c r="BS1369" s="13"/>
      <c r="BT1369" s="13"/>
      <c r="BU1369" s="13"/>
      <c r="BV1369" s="13"/>
      <c r="BW1369" s="13"/>
      <c r="BX1369" s="13"/>
      <c r="BY1369" s="13"/>
      <c r="BZ1369" s="13"/>
      <c r="CA1369" s="13"/>
      <c r="CB1369" s="13"/>
      <c r="CC1369" s="13"/>
      <c r="CD1369" s="13"/>
      <c r="CE1369" s="13"/>
      <c r="CF1369" s="13"/>
      <c r="CG1369" s="13"/>
      <c r="CH1369" s="13"/>
      <c r="CI1369" s="13"/>
      <c r="CJ1369" s="13"/>
      <c r="CK1369" s="13"/>
      <c r="CL1369" s="13"/>
      <c r="CM1369" s="13"/>
      <c r="CN1369" s="13"/>
      <c r="CO1369" s="13"/>
      <c r="CP1369" s="13"/>
      <c r="CQ1369" s="13"/>
      <c r="CR1369" s="13"/>
      <c r="CS1369" s="13"/>
      <c r="CT1369" s="13"/>
      <c r="CU1369" s="13"/>
      <c r="CV1369" s="13"/>
      <c r="CW1369" s="13"/>
      <c r="CX1369" s="13"/>
      <c r="CY1369" s="13"/>
      <c r="CZ1369" s="13"/>
      <c r="DA1369" s="13"/>
      <c r="DB1369" s="13"/>
      <c r="DC1369" s="13"/>
      <c r="DD1369" s="13"/>
      <c r="DE1369" s="13"/>
      <c r="DF1369" s="13"/>
      <c r="DG1369" s="13"/>
      <c r="DH1369" s="13"/>
      <c r="DI1369" s="13"/>
      <c r="DJ1369" s="13"/>
      <c r="DK1369" s="13"/>
      <c r="DL1369" s="13"/>
      <c r="DM1369" s="13"/>
      <c r="DN1369" s="13"/>
      <c r="DO1369" s="13"/>
      <c r="DP1369" s="13"/>
      <c r="DQ1369" s="13"/>
      <c r="DR1369" s="13"/>
      <c r="DS1369" s="13"/>
      <c r="DT1369" s="13"/>
      <c r="DU1369" s="13"/>
      <c r="DV1369" s="13"/>
      <c r="DW1369" s="13"/>
      <c r="DX1369" s="13"/>
      <c r="DY1369" s="13"/>
      <c r="DZ1369" s="13"/>
      <c r="EA1369" s="13"/>
      <c r="EB1369" s="13"/>
      <c r="EC1369" s="13"/>
      <c r="ED1369" s="13"/>
      <c r="EE1369" s="13"/>
      <c r="EF1369" s="13"/>
      <c r="EG1369" s="13"/>
      <c r="EH1369" s="13"/>
      <c r="EI1369" s="13"/>
      <c r="EJ1369" s="13"/>
      <c r="EK1369" s="13"/>
      <c r="EL1369" s="13"/>
      <c r="EM1369" s="13"/>
      <c r="EN1369" s="13"/>
      <c r="EO1369" s="13"/>
      <c r="EP1369" s="13"/>
      <c r="EQ1369" s="13"/>
      <c r="ER1369" s="13"/>
      <c r="ES1369" s="13"/>
      <c r="ET1369" s="13"/>
      <c r="EU1369" s="13"/>
      <c r="EV1369" s="13"/>
      <c r="EW1369" s="13"/>
      <c r="EX1369" s="13"/>
      <c r="EY1369" s="13"/>
      <c r="EZ1369" s="13"/>
      <c r="FA1369" s="13"/>
      <c r="FB1369" s="13"/>
      <c r="FC1369" s="13"/>
      <c r="FD1369" s="13"/>
      <c r="FE1369" s="13"/>
      <c r="FF1369" s="13"/>
      <c r="FG1369" s="13"/>
      <c r="FH1369" s="13"/>
      <c r="FI1369" s="13"/>
      <c r="FJ1369" s="13"/>
      <c r="FK1369" s="13"/>
      <c r="FL1369" s="13"/>
      <c r="FM1369" s="13"/>
      <c r="FN1369" s="13"/>
      <c r="FO1369" s="13"/>
      <c r="FP1369" s="13"/>
      <c r="FQ1369" s="13"/>
      <c r="FR1369" s="13"/>
      <c r="FS1369" s="13"/>
      <c r="FT1369" s="13"/>
      <c r="FU1369" s="13"/>
      <c r="FV1369" s="13"/>
      <c r="FW1369" s="13"/>
      <c r="FX1369" s="13"/>
      <c r="FY1369" s="13"/>
      <c r="FZ1369" s="13"/>
      <c r="GA1369" s="13"/>
      <c r="GB1369" s="13"/>
      <c r="GC1369" s="13"/>
      <c r="GD1369" s="13"/>
      <c r="GE1369" s="13"/>
      <c r="GF1369" s="13"/>
      <c r="GG1369" s="13"/>
      <c r="GH1369" s="13"/>
      <c r="GI1369" s="13"/>
      <c r="GJ1369" s="13"/>
      <c r="GK1369" s="13"/>
      <c r="GL1369" s="13"/>
      <c r="GM1369" s="13"/>
      <c r="GN1369" s="13"/>
      <c r="GO1369" s="13"/>
      <c r="GP1369" s="13"/>
      <c r="GQ1369" s="13"/>
      <c r="GR1369" s="13"/>
      <c r="GS1369" s="13"/>
      <c r="GT1369" s="13"/>
      <c r="GU1369" s="13"/>
      <c r="GV1369" s="13"/>
      <c r="GW1369" s="13"/>
      <c r="GX1369" s="13"/>
      <c r="GY1369" s="13"/>
      <c r="GZ1369" s="13"/>
      <c r="HA1369" s="13"/>
      <c r="HB1369" s="13"/>
      <c r="HC1369" s="13"/>
      <c r="HD1369" s="13"/>
      <c r="HE1369" s="13"/>
      <c r="HF1369" s="13"/>
      <c r="HG1369" s="13"/>
      <c r="HH1369" s="13"/>
      <c r="HI1369" s="13"/>
      <c r="HJ1369" s="13"/>
      <c r="HK1369" s="13"/>
      <c r="HL1369" s="13"/>
      <c r="HM1369" s="13"/>
      <c r="HN1369" s="13"/>
      <c r="HO1369" s="13"/>
      <c r="HP1369" s="13"/>
      <c r="HQ1369" s="13"/>
      <c r="HR1369" s="13"/>
      <c r="HS1369" s="13"/>
      <c r="HT1369" s="13"/>
      <c r="HU1369" s="13"/>
      <c r="HV1369" s="13"/>
      <c r="HW1369" s="13"/>
      <c r="HX1369" s="13"/>
      <c r="HY1369" s="13"/>
      <c r="HZ1369" s="13"/>
      <c r="IA1369" s="13"/>
      <c r="IB1369" s="13"/>
      <c r="IC1369" s="13"/>
      <c r="ID1369" s="13"/>
      <c r="IE1369" s="13"/>
      <c r="IF1369" s="13"/>
      <c r="IG1369" s="13"/>
      <c r="IH1369" s="13"/>
      <c r="II1369" s="13"/>
      <c r="IJ1369" s="13"/>
      <c r="IK1369" s="13"/>
      <c r="IL1369" s="13"/>
      <c r="IM1369" s="13"/>
      <c r="IN1369" s="13"/>
      <c r="IO1369" s="13"/>
      <c r="IP1369" s="13"/>
      <c r="IQ1369" s="13"/>
      <c r="IR1369" s="13"/>
      <c r="IS1369" s="13"/>
      <c r="IT1369" s="13"/>
      <c r="IU1369" s="13"/>
      <c r="IV1369" s="13"/>
      <c r="IW1369" s="13"/>
      <c r="IX1369" s="13"/>
      <c r="IY1369" s="13"/>
      <c r="IZ1369" s="13"/>
      <c r="JA1369" s="13"/>
      <c r="JB1369" s="13"/>
      <c r="JC1369" s="13"/>
      <c r="JD1369" s="13"/>
      <c r="JE1369" s="13"/>
    </row>
    <row r="1370" spans="1:265" s="13" customFormat="1" ht="12.95" customHeight="1">
      <c r="A1370" s="1"/>
      <c r="B1370" s="2"/>
      <c r="C1370" s="3"/>
      <c r="D1370" s="16"/>
      <c r="E1370" s="16"/>
      <c r="F1370" s="16"/>
      <c r="G1370" s="16"/>
      <c r="H1370" s="20"/>
      <c r="I1370" s="27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  <c r="CG1370" s="4"/>
      <c r="CH1370" s="4"/>
      <c r="CI1370" s="4"/>
      <c r="CJ1370" s="4"/>
      <c r="CK1370" s="4"/>
      <c r="CL1370" s="4"/>
      <c r="CM1370" s="4"/>
      <c r="CN1370" s="4"/>
      <c r="CO1370" s="4"/>
      <c r="CP1370" s="4"/>
      <c r="CQ1370" s="4"/>
      <c r="CR1370" s="4"/>
      <c r="CS1370" s="4"/>
      <c r="CT1370" s="4"/>
      <c r="CU1370" s="4"/>
      <c r="CV1370" s="4"/>
      <c r="CW1370" s="4"/>
      <c r="CX1370" s="4"/>
      <c r="CY1370" s="4"/>
      <c r="CZ1370" s="4"/>
      <c r="DA1370" s="4"/>
      <c r="DB1370" s="4"/>
      <c r="DC1370" s="4"/>
      <c r="DD1370" s="4"/>
      <c r="DE1370" s="4"/>
      <c r="DF1370" s="4"/>
      <c r="DG1370" s="4"/>
      <c r="DH1370" s="4"/>
      <c r="DI1370" s="4"/>
      <c r="DJ1370" s="4"/>
      <c r="DK1370" s="4"/>
      <c r="DL1370" s="4"/>
      <c r="DM1370" s="4"/>
      <c r="DN1370" s="4"/>
      <c r="DO1370" s="4"/>
      <c r="DP1370" s="4"/>
      <c r="DQ1370" s="4"/>
      <c r="DR1370" s="4"/>
      <c r="DS1370" s="4"/>
      <c r="DT1370" s="4"/>
      <c r="DU1370" s="4"/>
      <c r="DV1370" s="4"/>
      <c r="DW1370" s="4"/>
      <c r="DX1370" s="4"/>
      <c r="DY1370" s="4"/>
      <c r="DZ1370" s="4"/>
      <c r="EA1370" s="4"/>
      <c r="EB1370" s="4"/>
      <c r="EC1370" s="4"/>
      <c r="ED1370" s="4"/>
      <c r="EE1370" s="4"/>
      <c r="EF1370" s="4"/>
      <c r="EG1370" s="4"/>
      <c r="EH1370" s="4"/>
      <c r="EI1370" s="4"/>
      <c r="EJ1370" s="4"/>
      <c r="EK1370" s="4"/>
      <c r="EL1370" s="4"/>
      <c r="EM1370" s="4"/>
      <c r="EN1370" s="4"/>
      <c r="EO1370" s="4"/>
      <c r="EP1370" s="4"/>
      <c r="EQ1370" s="4"/>
      <c r="ER1370" s="4"/>
      <c r="ES1370" s="4"/>
      <c r="ET1370" s="4"/>
      <c r="EU1370" s="4"/>
      <c r="EV1370" s="4"/>
      <c r="EW1370" s="4"/>
      <c r="EX1370" s="4"/>
      <c r="EY1370" s="4"/>
      <c r="EZ1370" s="4"/>
      <c r="FA1370" s="4"/>
      <c r="FB1370" s="4"/>
      <c r="FC1370" s="4"/>
      <c r="FD1370" s="4"/>
      <c r="FE1370" s="4"/>
      <c r="FF1370" s="4"/>
      <c r="FG1370" s="4"/>
      <c r="FH1370" s="4"/>
      <c r="FI1370" s="4"/>
      <c r="FJ1370" s="4"/>
      <c r="FK1370" s="4"/>
      <c r="FL1370" s="4"/>
      <c r="FM1370" s="4"/>
      <c r="FN1370" s="4"/>
      <c r="FO1370" s="4"/>
      <c r="FP1370" s="4"/>
      <c r="FQ1370" s="4"/>
      <c r="FR1370" s="4"/>
      <c r="FS1370" s="4"/>
      <c r="FT1370" s="4"/>
      <c r="FU1370" s="4"/>
      <c r="FV1370" s="4"/>
      <c r="FW1370" s="4"/>
      <c r="FX1370" s="4"/>
      <c r="FY1370" s="4"/>
      <c r="FZ1370" s="4"/>
      <c r="GA1370" s="4"/>
      <c r="GB1370" s="4"/>
      <c r="GC1370" s="4"/>
      <c r="GD1370" s="4"/>
      <c r="GE1370" s="4"/>
      <c r="GF1370" s="4"/>
      <c r="GG1370" s="4"/>
      <c r="GH1370" s="4"/>
      <c r="GI1370" s="4"/>
      <c r="GJ1370" s="4"/>
      <c r="GK1370" s="4"/>
      <c r="GL1370" s="4"/>
      <c r="GM1370" s="4"/>
      <c r="GN1370" s="4"/>
      <c r="GO1370" s="4"/>
      <c r="GP1370" s="4"/>
      <c r="GQ1370" s="4"/>
      <c r="GR1370" s="4"/>
      <c r="GS1370" s="4"/>
      <c r="GT1370" s="4"/>
      <c r="GU1370" s="4"/>
      <c r="GV1370" s="4"/>
      <c r="GW1370" s="4"/>
      <c r="GX1370" s="4"/>
      <c r="GY1370" s="4"/>
      <c r="GZ1370" s="4"/>
      <c r="HA1370" s="4"/>
      <c r="HB1370" s="4"/>
      <c r="HC1370" s="4"/>
      <c r="HD1370" s="4"/>
      <c r="HE1370" s="4"/>
      <c r="HF1370" s="4"/>
      <c r="HG1370" s="4"/>
      <c r="HH1370" s="4"/>
      <c r="HI1370" s="4"/>
      <c r="HJ1370" s="4"/>
      <c r="HK1370" s="4"/>
      <c r="HL1370" s="4"/>
      <c r="HM1370" s="4"/>
      <c r="HN1370" s="4"/>
      <c r="HO1370" s="4"/>
      <c r="HP1370" s="4"/>
      <c r="HQ1370" s="4"/>
      <c r="HR1370" s="4"/>
      <c r="HS1370" s="4"/>
      <c r="HT1370" s="4"/>
      <c r="HU1370" s="4"/>
      <c r="HV1370" s="4"/>
      <c r="HW1370" s="4"/>
      <c r="HX1370" s="4"/>
      <c r="HY1370" s="4"/>
      <c r="HZ1370" s="4"/>
      <c r="IA1370" s="4"/>
      <c r="IB1370" s="4"/>
      <c r="IC1370" s="4"/>
      <c r="ID1370" s="4"/>
      <c r="IE1370" s="4"/>
      <c r="IF1370" s="4"/>
      <c r="IG1370" s="4"/>
      <c r="IH1370" s="4"/>
      <c r="II1370" s="4"/>
      <c r="IJ1370" s="4"/>
      <c r="IK1370" s="4"/>
      <c r="IL1370" s="4"/>
      <c r="IM1370" s="4"/>
      <c r="IN1370" s="4"/>
      <c r="IO1370" s="4"/>
      <c r="IP1370" s="4"/>
      <c r="IQ1370" s="4"/>
      <c r="IR1370" s="4"/>
      <c r="IS1370" s="4"/>
      <c r="IT1370" s="4"/>
      <c r="IU1370" s="4"/>
      <c r="IV1370" s="4"/>
      <c r="IW1370" s="4"/>
      <c r="IX1370" s="4"/>
      <c r="IY1370" s="4"/>
      <c r="IZ1370" s="4"/>
      <c r="JA1370" s="4"/>
      <c r="JB1370" s="4"/>
      <c r="JC1370" s="4"/>
      <c r="JD1370" s="4"/>
      <c r="JE1370" s="4"/>
    </row>
    <row r="1371" spans="1:265">
      <c r="A1371" s="14" t="s">
        <v>8</v>
      </c>
      <c r="D1371" s="16">
        <f>SUM(D1356:D1370)</f>
        <v>196303.2</v>
      </c>
      <c r="F1371" s="16">
        <f>SUM(F1356:F1370)</f>
        <v>148752.64120000004</v>
      </c>
      <c r="G1371" s="16">
        <f>SUM(G1363:G1370)</f>
        <v>74373.957200000004</v>
      </c>
      <c r="I1371" s="32"/>
      <c r="J1371" s="23"/>
    </row>
    <row r="1372" spans="1:265">
      <c r="A1372" s="15"/>
      <c r="B1372" s="11"/>
      <c r="C1372" s="12"/>
      <c r="D1372" s="19"/>
      <c r="E1372" s="19"/>
      <c r="F1372" s="19"/>
      <c r="G1372" s="19"/>
      <c r="H1372" s="21"/>
      <c r="I1372" s="1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  <c r="AZ1372" s="13"/>
      <c r="BA1372" s="13"/>
      <c r="BB1372" s="13"/>
      <c r="BC1372" s="13"/>
      <c r="BD1372" s="13"/>
      <c r="BE1372" s="13"/>
      <c r="BF1372" s="13"/>
      <c r="BG1372" s="13"/>
      <c r="BH1372" s="13"/>
      <c r="BI1372" s="13"/>
      <c r="BJ1372" s="13"/>
      <c r="BK1372" s="13"/>
      <c r="BL1372" s="13"/>
      <c r="BM1372" s="13"/>
      <c r="BN1372" s="13"/>
      <c r="BO1372" s="13"/>
      <c r="BP1372" s="13"/>
      <c r="BQ1372" s="13"/>
      <c r="BR1372" s="13"/>
      <c r="BS1372" s="13"/>
      <c r="BT1372" s="13"/>
      <c r="BU1372" s="13"/>
      <c r="BV1372" s="13"/>
      <c r="BW1372" s="13"/>
      <c r="BX1372" s="13"/>
      <c r="BY1372" s="13"/>
      <c r="BZ1372" s="13"/>
      <c r="CA1372" s="13"/>
      <c r="CB1372" s="13"/>
      <c r="CC1372" s="13"/>
      <c r="CD1372" s="13"/>
      <c r="CE1372" s="13"/>
      <c r="CF1372" s="13"/>
      <c r="CG1372" s="13"/>
      <c r="CH1372" s="13"/>
      <c r="CI1372" s="13"/>
      <c r="CJ1372" s="13"/>
      <c r="CK1372" s="13"/>
      <c r="CL1372" s="13"/>
      <c r="CM1372" s="13"/>
      <c r="CN1372" s="13"/>
      <c r="CO1372" s="13"/>
      <c r="CP1372" s="13"/>
      <c r="CQ1372" s="13"/>
      <c r="CR1372" s="13"/>
      <c r="CS1372" s="13"/>
      <c r="CT1372" s="13"/>
      <c r="CU1372" s="13"/>
      <c r="CV1372" s="13"/>
      <c r="CW1372" s="13"/>
      <c r="CX1372" s="13"/>
      <c r="CY1372" s="13"/>
      <c r="CZ1372" s="13"/>
      <c r="DA1372" s="13"/>
      <c r="DB1372" s="13"/>
      <c r="DC1372" s="13"/>
      <c r="DD1372" s="13"/>
      <c r="DE1372" s="13"/>
      <c r="DF1372" s="13"/>
      <c r="DG1372" s="13"/>
      <c r="DH1372" s="13"/>
      <c r="DI1372" s="13"/>
      <c r="DJ1372" s="13"/>
      <c r="DK1372" s="13"/>
      <c r="DL1372" s="13"/>
      <c r="DM1372" s="13"/>
      <c r="DN1372" s="13"/>
      <c r="DO1372" s="13"/>
      <c r="DP1372" s="13"/>
      <c r="DQ1372" s="13"/>
      <c r="DR1372" s="13"/>
      <c r="DS1372" s="13"/>
      <c r="DT1372" s="13"/>
      <c r="DU1372" s="13"/>
      <c r="DV1372" s="13"/>
      <c r="DW1372" s="13"/>
      <c r="DX1372" s="13"/>
      <c r="DY1372" s="13"/>
      <c r="DZ1372" s="13"/>
      <c r="EA1372" s="13"/>
      <c r="EB1372" s="13"/>
      <c r="EC1372" s="13"/>
      <c r="ED1372" s="13"/>
      <c r="EE1372" s="13"/>
      <c r="EF1372" s="13"/>
      <c r="EG1372" s="13"/>
      <c r="EH1372" s="13"/>
      <c r="EI1372" s="13"/>
      <c r="EJ1372" s="13"/>
      <c r="EK1372" s="13"/>
      <c r="EL1372" s="13"/>
      <c r="EM1372" s="13"/>
      <c r="EN1372" s="13"/>
      <c r="EO1372" s="13"/>
      <c r="EP1372" s="13"/>
      <c r="EQ1372" s="13"/>
      <c r="ER1372" s="13"/>
      <c r="ES1372" s="13"/>
      <c r="ET1372" s="13"/>
      <c r="EU1372" s="13"/>
      <c r="EV1372" s="13"/>
      <c r="EW1372" s="13"/>
      <c r="EX1372" s="13"/>
      <c r="EY1372" s="13"/>
      <c r="EZ1372" s="13"/>
      <c r="FA1372" s="13"/>
      <c r="FB1372" s="13"/>
      <c r="FC1372" s="13"/>
      <c r="FD1372" s="13"/>
      <c r="FE1372" s="13"/>
      <c r="FF1372" s="13"/>
      <c r="FG1372" s="13"/>
      <c r="FH1372" s="13"/>
      <c r="FI1372" s="13"/>
      <c r="FJ1372" s="13"/>
      <c r="FK1372" s="13"/>
      <c r="FL1372" s="13"/>
      <c r="FM1372" s="13"/>
      <c r="FN1372" s="13"/>
      <c r="FO1372" s="13"/>
      <c r="FP1372" s="13"/>
      <c r="FQ1372" s="13"/>
      <c r="FR1372" s="13"/>
      <c r="FS1372" s="13"/>
      <c r="FT1372" s="13"/>
      <c r="FU1372" s="13"/>
      <c r="FV1372" s="13"/>
      <c r="FW1372" s="13"/>
      <c r="FX1372" s="13"/>
      <c r="FY1372" s="13"/>
      <c r="FZ1372" s="13"/>
      <c r="GA1372" s="13"/>
      <c r="GB1372" s="13"/>
      <c r="GC1372" s="13"/>
      <c r="GD1372" s="13"/>
      <c r="GE1372" s="13"/>
      <c r="GF1372" s="13"/>
      <c r="GG1372" s="13"/>
      <c r="GH1372" s="13"/>
      <c r="GI1372" s="13"/>
      <c r="GJ1372" s="13"/>
      <c r="GK1372" s="13"/>
      <c r="GL1372" s="13"/>
      <c r="GM1372" s="13"/>
      <c r="GN1372" s="13"/>
      <c r="GO1372" s="13"/>
      <c r="GP1372" s="13"/>
      <c r="GQ1372" s="13"/>
      <c r="GR1372" s="13"/>
      <c r="GS1372" s="13"/>
      <c r="GT1372" s="13"/>
      <c r="GU1372" s="13"/>
      <c r="GV1372" s="13"/>
      <c r="GW1372" s="13"/>
      <c r="GX1372" s="13"/>
      <c r="GY1372" s="13"/>
      <c r="GZ1372" s="13"/>
      <c r="HA1372" s="13"/>
      <c r="HB1372" s="13"/>
      <c r="HC1372" s="13"/>
      <c r="HD1372" s="13"/>
      <c r="HE1372" s="13"/>
      <c r="HF1372" s="13"/>
      <c r="HG1372" s="13"/>
      <c r="HH1372" s="13"/>
      <c r="HI1372" s="13"/>
      <c r="HJ1372" s="13"/>
      <c r="HK1372" s="13"/>
      <c r="HL1372" s="13"/>
      <c r="HM1372" s="13"/>
      <c r="HN1372" s="13"/>
      <c r="HO1372" s="13"/>
      <c r="HP1372" s="13"/>
      <c r="HQ1372" s="13"/>
      <c r="HR1372" s="13"/>
      <c r="HS1372" s="13"/>
      <c r="HT1372" s="13"/>
      <c r="HU1372" s="13"/>
      <c r="HV1372" s="13"/>
      <c r="HW1372" s="13"/>
      <c r="HX1372" s="13"/>
      <c r="HY1372" s="13"/>
      <c r="HZ1372" s="13"/>
      <c r="IA1372" s="13"/>
      <c r="IB1372" s="13"/>
      <c r="IC1372" s="13"/>
      <c r="ID1372" s="13"/>
      <c r="IE1372" s="13"/>
      <c r="IF1372" s="13"/>
      <c r="IG1372" s="13"/>
      <c r="IH1372" s="13"/>
      <c r="II1372" s="13"/>
      <c r="IJ1372" s="13"/>
      <c r="IK1372" s="13"/>
      <c r="IL1372" s="13"/>
      <c r="IM1372" s="13"/>
      <c r="IN1372" s="13"/>
      <c r="IO1372" s="13"/>
      <c r="IP1372" s="13"/>
      <c r="IQ1372" s="13"/>
      <c r="IR1372" s="13"/>
      <c r="IS1372" s="13"/>
      <c r="IT1372" s="13"/>
      <c r="IU1372" s="13"/>
      <c r="IV1372" s="13"/>
      <c r="IW1372" s="13"/>
      <c r="IX1372" s="13"/>
      <c r="IY1372" s="13"/>
      <c r="IZ1372" s="13"/>
      <c r="JA1372" s="13"/>
      <c r="JB1372" s="13"/>
      <c r="JC1372" s="13"/>
      <c r="JD1372" s="13"/>
      <c r="JE1372" s="13"/>
    </row>
    <row r="1374" spans="1:265" s="60" customFormat="1" ht="20.25" customHeight="1">
      <c r="A1374" s="29" t="s">
        <v>1308</v>
      </c>
      <c r="B1374" s="56"/>
      <c r="C1374" s="57" t="s">
        <v>1310</v>
      </c>
      <c r="D1374" s="58">
        <v>73112.95</v>
      </c>
      <c r="E1374" s="58"/>
      <c r="F1374" s="58">
        <f>G1363+G1364+G1366+G1367+G1368</f>
        <v>73112.477200000008</v>
      </c>
      <c r="G1374" s="162"/>
      <c r="H1374" s="32"/>
      <c r="I1374" s="89"/>
      <c r="J1374" s="115"/>
      <c r="K1374" s="115"/>
      <c r="L1374" s="115"/>
    </row>
    <row r="1376" spans="1:265" ht="22.5" customHeight="1">
      <c r="A1376" s="5" t="s">
        <v>1296</v>
      </c>
      <c r="B1376" s="5"/>
      <c r="C1376" s="5"/>
      <c r="H1376" s="24"/>
      <c r="J1376" s="3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25"/>
      <c r="AK1376" s="25"/>
      <c r="AL1376" s="25"/>
      <c r="AM1376" s="25"/>
      <c r="AN1376" s="25"/>
      <c r="AO1376" s="25"/>
      <c r="AP1376" s="25"/>
      <c r="AQ1376" s="25"/>
      <c r="AR1376" s="25"/>
      <c r="AS1376" s="25"/>
      <c r="AT1376" s="25"/>
      <c r="AU1376" s="25"/>
      <c r="AV1376" s="25"/>
      <c r="AW1376" s="25"/>
      <c r="AX1376" s="25"/>
      <c r="AY1376" s="25"/>
      <c r="AZ1376" s="25"/>
      <c r="BA1376" s="25"/>
      <c r="BB1376" s="25"/>
      <c r="BC1376" s="25"/>
      <c r="BD1376" s="25"/>
      <c r="BE1376" s="25"/>
      <c r="BF1376" s="25"/>
      <c r="BG1376" s="25"/>
      <c r="BH1376" s="25"/>
      <c r="BI1376" s="25"/>
      <c r="BJ1376" s="25"/>
      <c r="BK1376" s="25"/>
      <c r="BL1376" s="25"/>
      <c r="BM1376" s="25"/>
      <c r="BN1376" s="25"/>
      <c r="BO1376" s="25"/>
      <c r="BP1376" s="25"/>
      <c r="BQ1376" s="25"/>
      <c r="BR1376" s="25"/>
      <c r="BS1376" s="25"/>
      <c r="BT1376" s="25"/>
      <c r="BU1376" s="25"/>
      <c r="BV1376" s="25"/>
      <c r="BW1376" s="25"/>
      <c r="BX1376" s="25"/>
      <c r="BY1376" s="25"/>
      <c r="BZ1376" s="25"/>
      <c r="CA1376" s="25"/>
      <c r="CB1376" s="25"/>
      <c r="CC1376" s="25"/>
      <c r="CD1376" s="25"/>
      <c r="CE1376" s="25"/>
      <c r="CF1376" s="25"/>
      <c r="CG1376" s="25"/>
      <c r="CH1376" s="25"/>
      <c r="CI1376" s="25"/>
      <c r="CJ1376" s="25"/>
      <c r="CK1376" s="25"/>
      <c r="CL1376" s="25"/>
      <c r="CM1376" s="25"/>
      <c r="CN1376" s="25"/>
      <c r="CO1376" s="25"/>
      <c r="CP1376" s="25"/>
      <c r="CQ1376" s="25"/>
      <c r="CR1376" s="25"/>
      <c r="CS1376" s="25"/>
      <c r="CT1376" s="25"/>
      <c r="CU1376" s="25"/>
      <c r="CV1376" s="25"/>
      <c r="CW1376" s="25"/>
      <c r="CX1376" s="25"/>
      <c r="CY1376" s="25"/>
      <c r="CZ1376" s="25"/>
      <c r="DA1376" s="25"/>
      <c r="DB1376" s="25"/>
      <c r="DC1376" s="25"/>
      <c r="DD1376" s="25"/>
      <c r="DE1376" s="25"/>
      <c r="DF1376" s="25"/>
      <c r="DG1376" s="25"/>
      <c r="DH1376" s="25"/>
      <c r="DI1376" s="25"/>
      <c r="DJ1376" s="25"/>
      <c r="DK1376" s="25"/>
      <c r="DL1376" s="25"/>
      <c r="DM1376" s="25"/>
      <c r="DN1376" s="25"/>
      <c r="DO1376" s="25"/>
      <c r="DP1376" s="25"/>
      <c r="DQ1376" s="25"/>
      <c r="DR1376" s="25"/>
      <c r="DS1376" s="25"/>
      <c r="DT1376" s="25"/>
      <c r="DU1376" s="25"/>
      <c r="DV1376" s="25"/>
      <c r="DW1376" s="25"/>
      <c r="DX1376" s="25"/>
      <c r="DY1376" s="25"/>
      <c r="DZ1376" s="25"/>
      <c r="EA1376" s="25"/>
      <c r="EB1376" s="25"/>
      <c r="EC1376" s="25"/>
      <c r="ED1376" s="25"/>
      <c r="EE1376" s="25"/>
      <c r="EF1376" s="25"/>
      <c r="EG1376" s="25"/>
      <c r="EH1376" s="25"/>
      <c r="EI1376" s="25"/>
      <c r="EJ1376" s="25"/>
      <c r="EK1376" s="25"/>
      <c r="EL1376" s="25"/>
      <c r="EM1376" s="25"/>
      <c r="EN1376" s="25"/>
      <c r="EO1376" s="25"/>
      <c r="EP1376" s="25"/>
      <c r="EQ1376" s="25"/>
      <c r="ER1376" s="25"/>
      <c r="ES1376" s="25"/>
      <c r="ET1376" s="25"/>
      <c r="EU1376" s="25"/>
      <c r="EV1376" s="25"/>
      <c r="EW1376" s="25"/>
      <c r="EX1376" s="25"/>
      <c r="EY1376" s="25"/>
      <c r="EZ1376" s="25"/>
      <c r="FA1376" s="25"/>
      <c r="FB1376" s="25"/>
      <c r="FC1376" s="25"/>
      <c r="FD1376" s="25"/>
      <c r="FE1376" s="25"/>
      <c r="FF1376" s="25"/>
      <c r="FG1376" s="25"/>
      <c r="FH1376" s="25"/>
      <c r="FI1376" s="25"/>
      <c r="FJ1376" s="25"/>
      <c r="FK1376" s="25"/>
      <c r="FL1376" s="25"/>
      <c r="FM1376" s="25"/>
      <c r="FN1376" s="25"/>
      <c r="FO1376" s="25"/>
      <c r="FP1376" s="25"/>
      <c r="FQ1376" s="25"/>
      <c r="FR1376" s="25"/>
      <c r="FS1376" s="25"/>
      <c r="FT1376" s="25"/>
      <c r="FU1376" s="25"/>
      <c r="FV1376" s="25"/>
      <c r="FW1376" s="25"/>
      <c r="FX1376" s="25"/>
      <c r="FY1376" s="25"/>
      <c r="FZ1376" s="25"/>
      <c r="GA1376" s="25"/>
      <c r="GB1376" s="25"/>
      <c r="GC1376" s="25"/>
      <c r="GD1376" s="25"/>
      <c r="GE1376" s="25"/>
      <c r="GF1376" s="25"/>
      <c r="GG1376" s="25"/>
      <c r="GH1376" s="25"/>
      <c r="GI1376" s="25"/>
      <c r="GJ1376" s="25"/>
      <c r="GK1376" s="25"/>
      <c r="GL1376" s="25"/>
      <c r="GM1376" s="25"/>
      <c r="GN1376" s="25"/>
      <c r="GO1376" s="25"/>
      <c r="GP1376" s="25"/>
      <c r="GQ1376" s="25"/>
      <c r="GR1376" s="25"/>
      <c r="GS1376" s="25"/>
      <c r="GT1376" s="25"/>
      <c r="GU1376" s="25"/>
      <c r="GV1376" s="25"/>
      <c r="GW1376" s="25"/>
      <c r="GX1376" s="25"/>
      <c r="GY1376" s="25"/>
      <c r="GZ1376" s="25"/>
      <c r="HA1376" s="25"/>
      <c r="HB1376" s="25"/>
      <c r="HC1376" s="25"/>
      <c r="HD1376" s="25"/>
      <c r="HE1376" s="25"/>
      <c r="HF1376" s="25"/>
      <c r="HG1376" s="25"/>
      <c r="HH1376" s="25"/>
      <c r="HI1376" s="25"/>
      <c r="HJ1376" s="25"/>
      <c r="HK1376" s="25"/>
      <c r="HL1376" s="25"/>
      <c r="HM1376" s="25"/>
      <c r="HN1376" s="25"/>
      <c r="HO1376" s="25"/>
      <c r="HP1376" s="25"/>
      <c r="HQ1376" s="25"/>
      <c r="HR1376" s="25"/>
      <c r="HS1376" s="25"/>
      <c r="HT1376" s="25"/>
      <c r="HU1376" s="25"/>
      <c r="HV1376" s="25"/>
      <c r="HW1376" s="25"/>
      <c r="HX1376" s="25"/>
      <c r="HY1376" s="25"/>
      <c r="HZ1376" s="25"/>
      <c r="IA1376" s="25"/>
      <c r="IB1376" s="25"/>
      <c r="IC1376" s="25"/>
      <c r="ID1376" s="25"/>
      <c r="IE1376" s="25"/>
      <c r="IF1376" s="25"/>
      <c r="IG1376" s="25"/>
      <c r="IH1376" s="25"/>
      <c r="II1376" s="25"/>
      <c r="IJ1376" s="25"/>
      <c r="IK1376" s="25"/>
      <c r="IL1376" s="25"/>
      <c r="IM1376" s="25"/>
      <c r="IN1376" s="25"/>
      <c r="IO1376" s="25"/>
      <c r="IP1376" s="25"/>
      <c r="IQ1376" s="25"/>
      <c r="IR1376" s="25"/>
      <c r="IS1376" s="25"/>
      <c r="IT1376" s="25"/>
      <c r="IU1376" s="25"/>
      <c r="IV1376" s="25"/>
      <c r="IW1376" s="25"/>
      <c r="IX1376" s="25"/>
      <c r="IY1376" s="25"/>
      <c r="IZ1376" s="25"/>
      <c r="JA1376" s="25"/>
      <c r="JB1376" s="25"/>
      <c r="JC1376" s="25"/>
      <c r="JD1376" s="25"/>
      <c r="JE1376" s="25"/>
    </row>
    <row r="1378" spans="1:265" ht="22.5" customHeight="1">
      <c r="A1378" s="1" t="s">
        <v>1297</v>
      </c>
      <c r="B1378" s="2" t="s">
        <v>1298</v>
      </c>
      <c r="C1378" s="3" t="s">
        <v>1293</v>
      </c>
      <c r="D1378" s="93">
        <v>60989.8</v>
      </c>
      <c r="E1378" s="32"/>
      <c r="F1378" s="93">
        <f t="shared" ref="F1378:F1379" si="582">D1378*22%</f>
        <v>13417.756000000001</v>
      </c>
      <c r="G1378" s="93">
        <f t="shared" ref="G1378:G1379" si="583">D1378+F1378</f>
        <v>74407.556000000011</v>
      </c>
      <c r="H1378" s="43" t="s">
        <v>1322</v>
      </c>
    </row>
    <row r="1379" spans="1:265" ht="22.5" customHeight="1">
      <c r="A1379" s="1" t="s">
        <v>1297</v>
      </c>
      <c r="B1379" s="2" t="s">
        <v>1299</v>
      </c>
      <c r="C1379" s="3" t="s">
        <v>1295</v>
      </c>
      <c r="D1379" s="93">
        <v>12288.66</v>
      </c>
      <c r="E1379" s="32"/>
      <c r="F1379" s="93">
        <f t="shared" si="582"/>
        <v>2703.5052000000001</v>
      </c>
      <c r="G1379" s="93">
        <f t="shared" si="583"/>
        <v>14992.165199999999</v>
      </c>
      <c r="H1379" s="43" t="s">
        <v>1322</v>
      </c>
    </row>
    <row r="1380" spans="1:265" ht="22.5" customHeight="1">
      <c r="A1380" s="1" t="s">
        <v>1302</v>
      </c>
      <c r="B1380" s="2" t="s">
        <v>1300</v>
      </c>
      <c r="C1380" s="3" t="s">
        <v>1301</v>
      </c>
      <c r="D1380" s="93">
        <v>29766</v>
      </c>
      <c r="E1380" s="32"/>
      <c r="F1380" s="93">
        <f t="shared" ref="F1380" si="584">D1380*22%</f>
        <v>6548.52</v>
      </c>
      <c r="G1380" s="93">
        <f t="shared" ref="G1380" si="585">D1380+F1380</f>
        <v>36314.520000000004</v>
      </c>
      <c r="H1380" s="43" t="s">
        <v>1322</v>
      </c>
    </row>
    <row r="1381" spans="1:265" ht="22.5" customHeight="1">
      <c r="A1381" s="1" t="s">
        <v>1302</v>
      </c>
      <c r="B1381" s="2" t="s">
        <v>1303</v>
      </c>
      <c r="C1381" s="3" t="s">
        <v>1304</v>
      </c>
      <c r="D1381" s="93">
        <v>15248</v>
      </c>
      <c r="E1381" s="32"/>
      <c r="F1381" s="93">
        <f t="shared" ref="F1381" si="586">D1381*22%</f>
        <v>3354.56</v>
      </c>
      <c r="G1381" s="93">
        <f t="shared" ref="G1381" si="587">D1381+F1381</f>
        <v>18602.560000000001</v>
      </c>
      <c r="H1381" s="43" t="s">
        <v>1322</v>
      </c>
    </row>
    <row r="1383" spans="1:265" ht="12.95" customHeight="1">
      <c r="A1383" s="10"/>
      <c r="B1383" s="11"/>
      <c r="C1383" s="12"/>
      <c r="D1383" s="19"/>
      <c r="E1383" s="19"/>
      <c r="F1383" s="19"/>
      <c r="G1383" s="19"/>
      <c r="H1383" s="21"/>
      <c r="I1383" s="28"/>
      <c r="J1383" s="12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  <c r="AL1383" s="13"/>
      <c r="AM1383" s="13"/>
      <c r="AN1383" s="13"/>
      <c r="AO1383" s="13"/>
      <c r="AP1383" s="13"/>
      <c r="AQ1383" s="13"/>
      <c r="AR1383" s="13"/>
      <c r="AS1383" s="13"/>
      <c r="AT1383" s="13"/>
      <c r="AU1383" s="13"/>
      <c r="AV1383" s="13"/>
      <c r="AW1383" s="13"/>
      <c r="AX1383" s="13"/>
      <c r="AY1383" s="13"/>
      <c r="AZ1383" s="13"/>
      <c r="BA1383" s="13"/>
      <c r="BB1383" s="13"/>
      <c r="BC1383" s="13"/>
      <c r="BD1383" s="13"/>
      <c r="BE1383" s="13"/>
      <c r="BF1383" s="13"/>
      <c r="BG1383" s="13"/>
      <c r="BH1383" s="13"/>
      <c r="BI1383" s="13"/>
      <c r="BJ1383" s="13"/>
      <c r="BK1383" s="13"/>
      <c r="BL1383" s="13"/>
      <c r="BM1383" s="13"/>
      <c r="BN1383" s="13"/>
      <c r="BO1383" s="13"/>
      <c r="BP1383" s="13"/>
      <c r="BQ1383" s="13"/>
      <c r="BR1383" s="13"/>
      <c r="BS1383" s="13"/>
      <c r="BT1383" s="13"/>
      <c r="BU1383" s="13"/>
      <c r="BV1383" s="13"/>
      <c r="BW1383" s="13"/>
      <c r="BX1383" s="13"/>
      <c r="BY1383" s="13"/>
      <c r="BZ1383" s="13"/>
      <c r="CA1383" s="13"/>
      <c r="CB1383" s="13"/>
      <c r="CC1383" s="13"/>
      <c r="CD1383" s="13"/>
      <c r="CE1383" s="13"/>
      <c r="CF1383" s="13"/>
      <c r="CG1383" s="13"/>
      <c r="CH1383" s="13"/>
      <c r="CI1383" s="13"/>
      <c r="CJ1383" s="13"/>
      <c r="CK1383" s="13"/>
      <c r="CL1383" s="13"/>
      <c r="CM1383" s="13"/>
      <c r="CN1383" s="13"/>
      <c r="CO1383" s="13"/>
      <c r="CP1383" s="13"/>
      <c r="CQ1383" s="13"/>
      <c r="CR1383" s="13"/>
      <c r="CS1383" s="13"/>
      <c r="CT1383" s="13"/>
      <c r="CU1383" s="13"/>
      <c r="CV1383" s="13"/>
      <c r="CW1383" s="13"/>
      <c r="CX1383" s="13"/>
      <c r="CY1383" s="13"/>
      <c r="CZ1383" s="13"/>
      <c r="DA1383" s="13"/>
      <c r="DB1383" s="13"/>
      <c r="DC1383" s="13"/>
      <c r="DD1383" s="13"/>
      <c r="DE1383" s="13"/>
      <c r="DF1383" s="13"/>
      <c r="DG1383" s="13"/>
      <c r="DH1383" s="13"/>
      <c r="DI1383" s="13"/>
      <c r="DJ1383" s="13"/>
      <c r="DK1383" s="13"/>
      <c r="DL1383" s="13"/>
      <c r="DM1383" s="13"/>
      <c r="DN1383" s="13"/>
      <c r="DO1383" s="13"/>
      <c r="DP1383" s="13"/>
      <c r="DQ1383" s="13"/>
      <c r="DR1383" s="13"/>
      <c r="DS1383" s="13"/>
      <c r="DT1383" s="13"/>
      <c r="DU1383" s="13"/>
      <c r="DV1383" s="13"/>
      <c r="DW1383" s="13"/>
      <c r="DX1383" s="13"/>
      <c r="DY1383" s="13"/>
      <c r="DZ1383" s="13"/>
      <c r="EA1383" s="13"/>
      <c r="EB1383" s="13"/>
      <c r="EC1383" s="13"/>
      <c r="ED1383" s="13"/>
      <c r="EE1383" s="13"/>
      <c r="EF1383" s="13"/>
      <c r="EG1383" s="13"/>
      <c r="EH1383" s="13"/>
      <c r="EI1383" s="13"/>
      <c r="EJ1383" s="13"/>
      <c r="EK1383" s="13"/>
      <c r="EL1383" s="13"/>
      <c r="EM1383" s="13"/>
      <c r="EN1383" s="13"/>
      <c r="EO1383" s="13"/>
      <c r="EP1383" s="13"/>
      <c r="EQ1383" s="13"/>
      <c r="ER1383" s="13"/>
      <c r="ES1383" s="13"/>
      <c r="ET1383" s="13"/>
      <c r="EU1383" s="13"/>
      <c r="EV1383" s="13"/>
      <c r="EW1383" s="13"/>
      <c r="EX1383" s="13"/>
      <c r="EY1383" s="13"/>
      <c r="EZ1383" s="13"/>
      <c r="FA1383" s="13"/>
      <c r="FB1383" s="13"/>
      <c r="FC1383" s="13"/>
      <c r="FD1383" s="13"/>
      <c r="FE1383" s="13"/>
      <c r="FF1383" s="13"/>
      <c r="FG1383" s="13"/>
      <c r="FH1383" s="13"/>
      <c r="FI1383" s="13"/>
      <c r="FJ1383" s="13"/>
      <c r="FK1383" s="13"/>
      <c r="FL1383" s="13"/>
      <c r="FM1383" s="13"/>
      <c r="FN1383" s="13"/>
      <c r="FO1383" s="13"/>
      <c r="FP1383" s="13"/>
      <c r="FQ1383" s="13"/>
      <c r="FR1383" s="13"/>
      <c r="FS1383" s="13"/>
      <c r="FT1383" s="13"/>
      <c r="FU1383" s="13"/>
      <c r="FV1383" s="13"/>
      <c r="FW1383" s="13"/>
      <c r="FX1383" s="13"/>
      <c r="FY1383" s="13"/>
      <c r="FZ1383" s="13"/>
      <c r="GA1383" s="13"/>
      <c r="GB1383" s="13"/>
      <c r="GC1383" s="13"/>
      <c r="GD1383" s="13"/>
      <c r="GE1383" s="13"/>
      <c r="GF1383" s="13"/>
      <c r="GG1383" s="13"/>
      <c r="GH1383" s="13"/>
      <c r="GI1383" s="13"/>
      <c r="GJ1383" s="13"/>
      <c r="GK1383" s="13"/>
      <c r="GL1383" s="13"/>
      <c r="GM1383" s="13"/>
      <c r="GN1383" s="13"/>
      <c r="GO1383" s="13"/>
      <c r="GP1383" s="13"/>
      <c r="GQ1383" s="13"/>
      <c r="GR1383" s="13"/>
      <c r="GS1383" s="13"/>
      <c r="GT1383" s="13"/>
      <c r="GU1383" s="13"/>
      <c r="GV1383" s="13"/>
      <c r="GW1383" s="13"/>
      <c r="GX1383" s="13"/>
      <c r="GY1383" s="13"/>
      <c r="GZ1383" s="13"/>
      <c r="HA1383" s="13"/>
      <c r="HB1383" s="13"/>
      <c r="HC1383" s="13"/>
      <c r="HD1383" s="13"/>
      <c r="HE1383" s="13"/>
      <c r="HF1383" s="13"/>
      <c r="HG1383" s="13"/>
      <c r="HH1383" s="13"/>
      <c r="HI1383" s="13"/>
      <c r="HJ1383" s="13"/>
      <c r="HK1383" s="13"/>
      <c r="HL1383" s="13"/>
      <c r="HM1383" s="13"/>
      <c r="HN1383" s="13"/>
      <c r="HO1383" s="13"/>
      <c r="HP1383" s="13"/>
      <c r="HQ1383" s="13"/>
      <c r="HR1383" s="13"/>
      <c r="HS1383" s="13"/>
      <c r="HT1383" s="13"/>
      <c r="HU1383" s="13"/>
      <c r="HV1383" s="13"/>
      <c r="HW1383" s="13"/>
      <c r="HX1383" s="13"/>
      <c r="HY1383" s="13"/>
      <c r="HZ1383" s="13"/>
      <c r="IA1383" s="13"/>
      <c r="IB1383" s="13"/>
      <c r="IC1383" s="13"/>
      <c r="ID1383" s="13"/>
      <c r="IE1383" s="13"/>
      <c r="IF1383" s="13"/>
      <c r="IG1383" s="13"/>
      <c r="IH1383" s="13"/>
      <c r="II1383" s="13"/>
      <c r="IJ1383" s="13"/>
      <c r="IK1383" s="13"/>
      <c r="IL1383" s="13"/>
      <c r="IM1383" s="13"/>
      <c r="IN1383" s="13"/>
      <c r="IO1383" s="13"/>
      <c r="IP1383" s="13"/>
      <c r="IQ1383" s="13"/>
      <c r="IR1383" s="13"/>
      <c r="IS1383" s="13"/>
      <c r="IT1383" s="13"/>
      <c r="IU1383" s="13"/>
      <c r="IV1383" s="13"/>
      <c r="IW1383" s="13"/>
      <c r="IX1383" s="13"/>
      <c r="IY1383" s="13"/>
      <c r="IZ1383" s="13"/>
      <c r="JA1383" s="13"/>
      <c r="JB1383" s="13"/>
      <c r="JC1383" s="13"/>
      <c r="JD1383" s="13"/>
      <c r="JE1383" s="13"/>
    </row>
    <row r="1384" spans="1:265" s="13" customFormat="1" ht="12.95" customHeight="1">
      <c r="A1384" s="1"/>
      <c r="B1384" s="2"/>
      <c r="C1384" s="3"/>
      <c r="D1384" s="16"/>
      <c r="E1384" s="16"/>
      <c r="F1384" s="16"/>
      <c r="G1384" s="16"/>
      <c r="H1384" s="20"/>
      <c r="I1384" s="27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  <c r="CX1384" s="4"/>
      <c r="CY1384" s="4"/>
      <c r="CZ1384" s="4"/>
      <c r="DA1384" s="4"/>
      <c r="DB1384" s="4"/>
      <c r="DC1384" s="4"/>
      <c r="DD1384" s="4"/>
      <c r="DE1384" s="4"/>
      <c r="DF1384" s="4"/>
      <c r="DG1384" s="4"/>
      <c r="DH1384" s="4"/>
      <c r="DI1384" s="4"/>
      <c r="DJ1384" s="4"/>
      <c r="DK1384" s="4"/>
      <c r="DL1384" s="4"/>
      <c r="DM1384" s="4"/>
      <c r="DN1384" s="4"/>
      <c r="DO1384" s="4"/>
      <c r="DP1384" s="4"/>
      <c r="DQ1384" s="4"/>
      <c r="DR1384" s="4"/>
      <c r="DS1384" s="4"/>
      <c r="DT1384" s="4"/>
      <c r="DU1384" s="4"/>
      <c r="DV1384" s="4"/>
      <c r="DW1384" s="4"/>
      <c r="DX1384" s="4"/>
      <c r="DY1384" s="4"/>
      <c r="DZ1384" s="4"/>
      <c r="EA1384" s="4"/>
      <c r="EB1384" s="4"/>
      <c r="EC1384" s="4"/>
      <c r="ED1384" s="4"/>
      <c r="EE1384" s="4"/>
      <c r="EF1384" s="4"/>
      <c r="EG1384" s="4"/>
      <c r="EH1384" s="4"/>
      <c r="EI1384" s="4"/>
      <c r="EJ1384" s="4"/>
      <c r="EK1384" s="4"/>
      <c r="EL1384" s="4"/>
      <c r="EM1384" s="4"/>
      <c r="EN1384" s="4"/>
      <c r="EO1384" s="4"/>
      <c r="EP1384" s="4"/>
      <c r="EQ1384" s="4"/>
      <c r="ER1384" s="4"/>
      <c r="ES1384" s="4"/>
      <c r="ET1384" s="4"/>
      <c r="EU1384" s="4"/>
      <c r="EV1384" s="4"/>
      <c r="EW1384" s="4"/>
      <c r="EX1384" s="4"/>
      <c r="EY1384" s="4"/>
      <c r="EZ1384" s="4"/>
      <c r="FA1384" s="4"/>
      <c r="FB1384" s="4"/>
      <c r="FC1384" s="4"/>
      <c r="FD1384" s="4"/>
      <c r="FE1384" s="4"/>
      <c r="FF1384" s="4"/>
      <c r="FG1384" s="4"/>
      <c r="FH1384" s="4"/>
      <c r="FI1384" s="4"/>
      <c r="FJ1384" s="4"/>
      <c r="FK1384" s="4"/>
      <c r="FL1384" s="4"/>
      <c r="FM1384" s="4"/>
      <c r="FN1384" s="4"/>
      <c r="FO1384" s="4"/>
      <c r="FP1384" s="4"/>
      <c r="FQ1384" s="4"/>
      <c r="FR1384" s="4"/>
      <c r="FS1384" s="4"/>
      <c r="FT1384" s="4"/>
      <c r="FU1384" s="4"/>
      <c r="FV1384" s="4"/>
      <c r="FW1384" s="4"/>
      <c r="FX1384" s="4"/>
      <c r="FY1384" s="4"/>
      <c r="FZ1384" s="4"/>
      <c r="GA1384" s="4"/>
      <c r="GB1384" s="4"/>
      <c r="GC1384" s="4"/>
      <c r="GD1384" s="4"/>
      <c r="GE1384" s="4"/>
      <c r="GF1384" s="4"/>
      <c r="GG1384" s="4"/>
      <c r="GH1384" s="4"/>
      <c r="GI1384" s="4"/>
      <c r="GJ1384" s="4"/>
      <c r="GK1384" s="4"/>
      <c r="GL1384" s="4"/>
      <c r="GM1384" s="4"/>
      <c r="GN1384" s="4"/>
      <c r="GO1384" s="4"/>
      <c r="GP1384" s="4"/>
      <c r="GQ1384" s="4"/>
      <c r="GR1384" s="4"/>
      <c r="GS1384" s="4"/>
      <c r="GT1384" s="4"/>
      <c r="GU1384" s="4"/>
      <c r="GV1384" s="4"/>
      <c r="GW1384" s="4"/>
      <c r="GX1384" s="4"/>
      <c r="GY1384" s="4"/>
      <c r="GZ1384" s="4"/>
      <c r="HA1384" s="4"/>
      <c r="HB1384" s="4"/>
      <c r="HC1384" s="4"/>
      <c r="HD1384" s="4"/>
      <c r="HE1384" s="4"/>
      <c r="HF1384" s="4"/>
      <c r="HG1384" s="4"/>
      <c r="HH1384" s="4"/>
      <c r="HI1384" s="4"/>
      <c r="HJ1384" s="4"/>
      <c r="HK1384" s="4"/>
      <c r="HL1384" s="4"/>
      <c r="HM1384" s="4"/>
      <c r="HN1384" s="4"/>
      <c r="HO1384" s="4"/>
      <c r="HP1384" s="4"/>
      <c r="HQ1384" s="4"/>
      <c r="HR1384" s="4"/>
      <c r="HS1384" s="4"/>
      <c r="HT1384" s="4"/>
      <c r="HU1384" s="4"/>
      <c r="HV1384" s="4"/>
      <c r="HW1384" s="4"/>
      <c r="HX1384" s="4"/>
      <c r="HY1384" s="4"/>
      <c r="HZ1384" s="4"/>
      <c r="IA1384" s="4"/>
      <c r="IB1384" s="4"/>
      <c r="IC1384" s="4"/>
      <c r="ID1384" s="4"/>
      <c r="IE1384" s="4"/>
      <c r="IF1384" s="4"/>
      <c r="IG1384" s="4"/>
      <c r="IH1384" s="4"/>
      <c r="II1384" s="4"/>
      <c r="IJ1384" s="4"/>
      <c r="IK1384" s="4"/>
      <c r="IL1384" s="4"/>
      <c r="IM1384" s="4"/>
      <c r="IN1384" s="4"/>
      <c r="IO1384" s="4"/>
      <c r="IP1384" s="4"/>
      <c r="IQ1384" s="4"/>
      <c r="IR1384" s="4"/>
      <c r="IS1384" s="4"/>
      <c r="IT1384" s="4"/>
      <c r="IU1384" s="4"/>
      <c r="IV1384" s="4"/>
      <c r="IW1384" s="4"/>
      <c r="IX1384" s="4"/>
      <c r="IY1384" s="4"/>
      <c r="IZ1384" s="4"/>
      <c r="JA1384" s="4"/>
      <c r="JB1384" s="4"/>
      <c r="JC1384" s="4"/>
      <c r="JD1384" s="4"/>
      <c r="JE1384" s="4"/>
    </row>
    <row r="1385" spans="1:265">
      <c r="A1385" s="14" t="s">
        <v>8</v>
      </c>
      <c r="D1385" s="16">
        <f>SUM(D1378:D1384)</f>
        <v>118292.46</v>
      </c>
      <c r="F1385" s="16">
        <f>SUM(F1378:F1384)</f>
        <v>26024.341200000003</v>
      </c>
      <c r="G1385" s="16">
        <f>SUM(G1378:G1384)</f>
        <v>144316.80120000002</v>
      </c>
      <c r="H1385" s="16"/>
      <c r="I1385" s="32"/>
      <c r="J1385" s="23"/>
    </row>
    <row r="1386" spans="1:265">
      <c r="A1386" s="15"/>
      <c r="B1386" s="11"/>
      <c r="C1386" s="12"/>
      <c r="D1386" s="19"/>
      <c r="E1386" s="19"/>
      <c r="F1386" s="19"/>
      <c r="G1386" s="19"/>
      <c r="H1386" s="21"/>
      <c r="I1386" s="1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  <c r="AL1386" s="13"/>
      <c r="AM1386" s="13"/>
      <c r="AN1386" s="13"/>
      <c r="AO1386" s="13"/>
      <c r="AP1386" s="13"/>
      <c r="AQ1386" s="13"/>
      <c r="AR1386" s="13"/>
      <c r="AS1386" s="13"/>
      <c r="AT1386" s="13"/>
      <c r="AU1386" s="13"/>
      <c r="AV1386" s="13"/>
      <c r="AW1386" s="13"/>
      <c r="AX1386" s="13"/>
      <c r="AY1386" s="13"/>
      <c r="AZ1386" s="13"/>
      <c r="BA1386" s="13"/>
      <c r="BB1386" s="13"/>
      <c r="BC1386" s="13"/>
      <c r="BD1386" s="13"/>
      <c r="BE1386" s="13"/>
      <c r="BF1386" s="13"/>
      <c r="BG1386" s="13"/>
      <c r="BH1386" s="13"/>
      <c r="BI1386" s="13"/>
      <c r="BJ1386" s="13"/>
      <c r="BK1386" s="13"/>
      <c r="BL1386" s="13"/>
      <c r="BM1386" s="13"/>
      <c r="BN1386" s="13"/>
      <c r="BO1386" s="13"/>
      <c r="BP1386" s="13"/>
      <c r="BQ1386" s="13"/>
      <c r="BR1386" s="13"/>
      <c r="BS1386" s="13"/>
      <c r="BT1386" s="13"/>
      <c r="BU1386" s="13"/>
      <c r="BV1386" s="13"/>
      <c r="BW1386" s="13"/>
      <c r="BX1386" s="13"/>
      <c r="BY1386" s="13"/>
      <c r="BZ1386" s="13"/>
      <c r="CA1386" s="13"/>
      <c r="CB1386" s="13"/>
      <c r="CC1386" s="13"/>
      <c r="CD1386" s="13"/>
      <c r="CE1386" s="13"/>
      <c r="CF1386" s="13"/>
      <c r="CG1386" s="13"/>
      <c r="CH1386" s="13"/>
      <c r="CI1386" s="13"/>
      <c r="CJ1386" s="13"/>
      <c r="CK1386" s="13"/>
      <c r="CL1386" s="13"/>
      <c r="CM1386" s="13"/>
      <c r="CN1386" s="13"/>
      <c r="CO1386" s="13"/>
      <c r="CP1386" s="13"/>
      <c r="CQ1386" s="13"/>
      <c r="CR1386" s="13"/>
      <c r="CS1386" s="13"/>
      <c r="CT1386" s="13"/>
      <c r="CU1386" s="13"/>
      <c r="CV1386" s="13"/>
      <c r="CW1386" s="13"/>
      <c r="CX1386" s="13"/>
      <c r="CY1386" s="13"/>
      <c r="CZ1386" s="13"/>
      <c r="DA1386" s="13"/>
      <c r="DB1386" s="13"/>
      <c r="DC1386" s="13"/>
      <c r="DD1386" s="13"/>
      <c r="DE1386" s="13"/>
      <c r="DF1386" s="13"/>
      <c r="DG1386" s="13"/>
      <c r="DH1386" s="13"/>
      <c r="DI1386" s="13"/>
      <c r="DJ1386" s="13"/>
      <c r="DK1386" s="13"/>
      <c r="DL1386" s="13"/>
      <c r="DM1386" s="13"/>
      <c r="DN1386" s="13"/>
      <c r="DO1386" s="13"/>
      <c r="DP1386" s="13"/>
      <c r="DQ1386" s="13"/>
      <c r="DR1386" s="13"/>
      <c r="DS1386" s="13"/>
      <c r="DT1386" s="13"/>
      <c r="DU1386" s="13"/>
      <c r="DV1386" s="13"/>
      <c r="DW1386" s="13"/>
      <c r="DX1386" s="13"/>
      <c r="DY1386" s="13"/>
      <c r="DZ1386" s="13"/>
      <c r="EA1386" s="13"/>
      <c r="EB1386" s="13"/>
      <c r="EC1386" s="13"/>
      <c r="ED1386" s="13"/>
      <c r="EE1386" s="13"/>
      <c r="EF1386" s="13"/>
      <c r="EG1386" s="13"/>
      <c r="EH1386" s="13"/>
      <c r="EI1386" s="13"/>
      <c r="EJ1386" s="13"/>
      <c r="EK1386" s="13"/>
      <c r="EL1386" s="13"/>
      <c r="EM1386" s="13"/>
      <c r="EN1386" s="13"/>
      <c r="EO1386" s="13"/>
      <c r="EP1386" s="13"/>
      <c r="EQ1386" s="13"/>
      <c r="ER1386" s="13"/>
      <c r="ES1386" s="13"/>
      <c r="ET1386" s="13"/>
      <c r="EU1386" s="13"/>
      <c r="EV1386" s="13"/>
      <c r="EW1386" s="13"/>
      <c r="EX1386" s="13"/>
      <c r="EY1386" s="13"/>
      <c r="EZ1386" s="13"/>
      <c r="FA1386" s="13"/>
      <c r="FB1386" s="13"/>
      <c r="FC1386" s="13"/>
      <c r="FD1386" s="13"/>
      <c r="FE1386" s="13"/>
      <c r="FF1386" s="13"/>
      <c r="FG1386" s="13"/>
      <c r="FH1386" s="13"/>
      <c r="FI1386" s="13"/>
      <c r="FJ1386" s="13"/>
      <c r="FK1386" s="13"/>
      <c r="FL1386" s="13"/>
      <c r="FM1386" s="13"/>
      <c r="FN1386" s="13"/>
      <c r="FO1386" s="13"/>
      <c r="FP1386" s="13"/>
      <c r="FQ1386" s="13"/>
      <c r="FR1386" s="13"/>
      <c r="FS1386" s="13"/>
      <c r="FT1386" s="13"/>
      <c r="FU1386" s="13"/>
      <c r="FV1386" s="13"/>
      <c r="FW1386" s="13"/>
      <c r="FX1386" s="13"/>
      <c r="FY1386" s="13"/>
      <c r="FZ1386" s="13"/>
      <c r="GA1386" s="13"/>
      <c r="GB1386" s="13"/>
      <c r="GC1386" s="13"/>
      <c r="GD1386" s="13"/>
      <c r="GE1386" s="13"/>
      <c r="GF1386" s="13"/>
      <c r="GG1386" s="13"/>
      <c r="GH1386" s="13"/>
      <c r="GI1386" s="13"/>
      <c r="GJ1386" s="13"/>
      <c r="GK1386" s="13"/>
      <c r="GL1386" s="13"/>
      <c r="GM1386" s="13"/>
      <c r="GN1386" s="13"/>
      <c r="GO1386" s="13"/>
      <c r="GP1386" s="13"/>
      <c r="GQ1386" s="13"/>
      <c r="GR1386" s="13"/>
      <c r="GS1386" s="13"/>
      <c r="GT1386" s="13"/>
      <c r="GU1386" s="13"/>
      <c r="GV1386" s="13"/>
      <c r="GW1386" s="13"/>
      <c r="GX1386" s="13"/>
      <c r="GY1386" s="13"/>
      <c r="GZ1386" s="13"/>
      <c r="HA1386" s="13"/>
      <c r="HB1386" s="13"/>
      <c r="HC1386" s="13"/>
      <c r="HD1386" s="13"/>
      <c r="HE1386" s="13"/>
      <c r="HF1386" s="13"/>
      <c r="HG1386" s="13"/>
      <c r="HH1386" s="13"/>
      <c r="HI1386" s="13"/>
      <c r="HJ1386" s="13"/>
      <c r="HK1386" s="13"/>
      <c r="HL1386" s="13"/>
      <c r="HM1386" s="13"/>
      <c r="HN1386" s="13"/>
      <c r="HO1386" s="13"/>
      <c r="HP1386" s="13"/>
      <c r="HQ1386" s="13"/>
      <c r="HR1386" s="13"/>
      <c r="HS1386" s="13"/>
      <c r="HT1386" s="13"/>
      <c r="HU1386" s="13"/>
      <c r="HV1386" s="13"/>
      <c r="HW1386" s="13"/>
      <c r="HX1386" s="13"/>
      <c r="HY1386" s="13"/>
      <c r="HZ1386" s="13"/>
      <c r="IA1386" s="13"/>
      <c r="IB1386" s="13"/>
      <c r="IC1386" s="13"/>
      <c r="ID1386" s="13"/>
      <c r="IE1386" s="13"/>
      <c r="IF1386" s="13"/>
      <c r="IG1386" s="13"/>
      <c r="IH1386" s="13"/>
      <c r="II1386" s="13"/>
      <c r="IJ1386" s="13"/>
      <c r="IK1386" s="13"/>
      <c r="IL1386" s="13"/>
      <c r="IM1386" s="13"/>
      <c r="IN1386" s="13"/>
      <c r="IO1386" s="13"/>
      <c r="IP1386" s="13"/>
      <c r="IQ1386" s="13"/>
      <c r="IR1386" s="13"/>
      <c r="IS1386" s="13"/>
      <c r="IT1386" s="13"/>
      <c r="IU1386" s="13"/>
      <c r="IV1386" s="13"/>
      <c r="IW1386" s="13"/>
      <c r="IX1386" s="13"/>
      <c r="IY1386" s="13"/>
      <c r="IZ1386" s="13"/>
      <c r="JA1386" s="13"/>
      <c r="JB1386" s="13"/>
      <c r="JC1386" s="13"/>
      <c r="JD1386" s="13"/>
      <c r="JE1386" s="13"/>
    </row>
    <row r="1388" spans="1:265" s="60" customFormat="1" ht="20.25" customHeight="1">
      <c r="A1388" s="29" t="s">
        <v>1314</v>
      </c>
      <c r="B1388" s="56"/>
      <c r="C1388" s="57" t="s">
        <v>1326</v>
      </c>
      <c r="D1388" s="58">
        <v>11102</v>
      </c>
      <c r="E1388" s="58"/>
      <c r="F1388" s="79">
        <f>G1223</f>
        <v>11102</v>
      </c>
      <c r="G1388" s="162"/>
      <c r="H1388" s="32"/>
      <c r="I1388" s="89"/>
      <c r="J1388" s="115"/>
      <c r="K1388" s="115"/>
      <c r="L1388" s="115"/>
    </row>
    <row r="1389" spans="1:265" s="60" customFormat="1" ht="20.25" customHeight="1">
      <c r="A1389" s="29" t="s">
        <v>1314</v>
      </c>
      <c r="B1389" s="56"/>
      <c r="C1389" s="57" t="s">
        <v>1323</v>
      </c>
      <c r="D1389" s="58">
        <v>4880</v>
      </c>
      <c r="E1389" s="58"/>
      <c r="F1389" s="79">
        <f>G1348</f>
        <v>4880</v>
      </c>
      <c r="G1389" s="162"/>
      <c r="H1389" s="32"/>
      <c r="I1389" s="89"/>
      <c r="J1389" s="115"/>
      <c r="K1389" s="115"/>
      <c r="L1389" s="115"/>
    </row>
    <row r="1390" spans="1:265" s="60" customFormat="1" ht="20.25" customHeight="1">
      <c r="A1390" s="29" t="s">
        <v>1317</v>
      </c>
      <c r="B1390" s="56"/>
      <c r="C1390" s="57" t="s">
        <v>1324</v>
      </c>
      <c r="D1390" s="58">
        <v>144316.79999999999</v>
      </c>
      <c r="E1390" s="58"/>
      <c r="F1390" s="79">
        <f>G1378+G1379+G1380+G1381</f>
        <v>144316.80120000002</v>
      </c>
      <c r="G1390" s="162"/>
      <c r="H1390" s="32"/>
      <c r="I1390" s="89"/>
      <c r="J1390" s="115"/>
      <c r="K1390" s="115"/>
      <c r="L1390" s="115"/>
    </row>
    <row r="1393" spans="1:265" ht="22.5" customHeight="1">
      <c r="A1393" s="5" t="s">
        <v>1311</v>
      </c>
      <c r="B1393" s="5"/>
      <c r="C1393" s="5"/>
      <c r="H1393" s="24"/>
      <c r="J1393" s="3"/>
      <c r="T1393" s="25"/>
      <c r="U1393" s="25"/>
      <c r="V1393" s="25"/>
      <c r="W1393" s="25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25"/>
      <c r="AK1393" s="25"/>
      <c r="AL1393" s="25"/>
      <c r="AM1393" s="25"/>
      <c r="AN1393" s="25"/>
      <c r="AO1393" s="25"/>
      <c r="AP1393" s="25"/>
      <c r="AQ1393" s="25"/>
      <c r="AR1393" s="25"/>
      <c r="AS1393" s="25"/>
      <c r="AT1393" s="25"/>
      <c r="AU1393" s="25"/>
      <c r="AV1393" s="25"/>
      <c r="AW1393" s="25"/>
      <c r="AX1393" s="25"/>
      <c r="AY1393" s="25"/>
      <c r="AZ1393" s="25"/>
      <c r="BA1393" s="25"/>
      <c r="BB1393" s="25"/>
      <c r="BC1393" s="25"/>
      <c r="BD1393" s="25"/>
      <c r="BE1393" s="25"/>
      <c r="BF1393" s="25"/>
      <c r="BG1393" s="25"/>
      <c r="BH1393" s="25"/>
      <c r="BI1393" s="25"/>
      <c r="BJ1393" s="25"/>
      <c r="BK1393" s="25"/>
      <c r="BL1393" s="25"/>
      <c r="BM1393" s="25"/>
      <c r="BN1393" s="25"/>
      <c r="BO1393" s="25"/>
      <c r="BP1393" s="25"/>
      <c r="BQ1393" s="25"/>
      <c r="BR1393" s="25"/>
      <c r="BS1393" s="25"/>
      <c r="BT1393" s="25"/>
      <c r="BU1393" s="25"/>
      <c r="BV1393" s="25"/>
      <c r="BW1393" s="25"/>
      <c r="BX1393" s="25"/>
      <c r="BY1393" s="25"/>
      <c r="BZ1393" s="25"/>
      <c r="CA1393" s="25"/>
      <c r="CB1393" s="25"/>
      <c r="CC1393" s="25"/>
      <c r="CD1393" s="25"/>
      <c r="CE1393" s="25"/>
      <c r="CF1393" s="25"/>
      <c r="CG1393" s="25"/>
      <c r="CH1393" s="25"/>
      <c r="CI1393" s="25"/>
      <c r="CJ1393" s="25"/>
      <c r="CK1393" s="25"/>
      <c r="CL1393" s="25"/>
      <c r="CM1393" s="25"/>
      <c r="CN1393" s="25"/>
      <c r="CO1393" s="25"/>
      <c r="CP1393" s="25"/>
      <c r="CQ1393" s="25"/>
      <c r="CR1393" s="25"/>
      <c r="CS1393" s="25"/>
      <c r="CT1393" s="25"/>
      <c r="CU1393" s="25"/>
      <c r="CV1393" s="25"/>
      <c r="CW1393" s="25"/>
      <c r="CX1393" s="25"/>
      <c r="CY1393" s="25"/>
      <c r="CZ1393" s="25"/>
      <c r="DA1393" s="25"/>
      <c r="DB1393" s="25"/>
      <c r="DC1393" s="25"/>
      <c r="DD1393" s="25"/>
      <c r="DE1393" s="25"/>
      <c r="DF1393" s="25"/>
      <c r="DG1393" s="25"/>
      <c r="DH1393" s="25"/>
      <c r="DI1393" s="25"/>
      <c r="DJ1393" s="25"/>
      <c r="DK1393" s="25"/>
      <c r="DL1393" s="25"/>
      <c r="DM1393" s="25"/>
      <c r="DN1393" s="25"/>
      <c r="DO1393" s="25"/>
      <c r="DP1393" s="25"/>
      <c r="DQ1393" s="25"/>
      <c r="DR1393" s="25"/>
      <c r="DS1393" s="25"/>
      <c r="DT1393" s="25"/>
      <c r="DU1393" s="25"/>
      <c r="DV1393" s="25"/>
      <c r="DW1393" s="25"/>
      <c r="DX1393" s="25"/>
      <c r="DY1393" s="25"/>
      <c r="DZ1393" s="25"/>
      <c r="EA1393" s="25"/>
      <c r="EB1393" s="25"/>
      <c r="EC1393" s="25"/>
      <c r="ED1393" s="25"/>
      <c r="EE1393" s="25"/>
      <c r="EF1393" s="25"/>
      <c r="EG1393" s="25"/>
      <c r="EH1393" s="25"/>
      <c r="EI1393" s="25"/>
      <c r="EJ1393" s="25"/>
      <c r="EK1393" s="25"/>
      <c r="EL1393" s="25"/>
      <c r="EM1393" s="25"/>
      <c r="EN1393" s="25"/>
      <c r="EO1393" s="25"/>
      <c r="EP1393" s="25"/>
      <c r="EQ1393" s="25"/>
      <c r="ER1393" s="25"/>
      <c r="ES1393" s="25"/>
      <c r="ET1393" s="25"/>
      <c r="EU1393" s="25"/>
      <c r="EV1393" s="25"/>
      <c r="EW1393" s="25"/>
      <c r="EX1393" s="25"/>
      <c r="EY1393" s="25"/>
      <c r="EZ1393" s="25"/>
      <c r="FA1393" s="25"/>
      <c r="FB1393" s="25"/>
      <c r="FC1393" s="25"/>
      <c r="FD1393" s="25"/>
      <c r="FE1393" s="25"/>
      <c r="FF1393" s="25"/>
      <c r="FG1393" s="25"/>
      <c r="FH1393" s="25"/>
      <c r="FI1393" s="25"/>
      <c r="FJ1393" s="25"/>
      <c r="FK1393" s="25"/>
      <c r="FL1393" s="25"/>
      <c r="FM1393" s="25"/>
      <c r="FN1393" s="25"/>
      <c r="FO1393" s="25"/>
      <c r="FP1393" s="25"/>
      <c r="FQ1393" s="25"/>
      <c r="FR1393" s="25"/>
      <c r="FS1393" s="25"/>
      <c r="FT1393" s="25"/>
      <c r="FU1393" s="25"/>
      <c r="FV1393" s="25"/>
      <c r="FW1393" s="25"/>
      <c r="FX1393" s="25"/>
      <c r="FY1393" s="25"/>
      <c r="FZ1393" s="25"/>
      <c r="GA1393" s="25"/>
      <c r="GB1393" s="25"/>
      <c r="GC1393" s="25"/>
      <c r="GD1393" s="25"/>
      <c r="GE1393" s="25"/>
      <c r="GF1393" s="25"/>
      <c r="GG1393" s="25"/>
      <c r="GH1393" s="25"/>
      <c r="GI1393" s="25"/>
      <c r="GJ1393" s="25"/>
      <c r="GK1393" s="25"/>
      <c r="GL1393" s="25"/>
      <c r="GM1393" s="25"/>
      <c r="GN1393" s="25"/>
      <c r="GO1393" s="25"/>
      <c r="GP1393" s="25"/>
      <c r="GQ1393" s="25"/>
      <c r="GR1393" s="25"/>
      <c r="GS1393" s="25"/>
      <c r="GT1393" s="25"/>
      <c r="GU1393" s="25"/>
      <c r="GV1393" s="25"/>
      <c r="GW1393" s="25"/>
      <c r="GX1393" s="25"/>
      <c r="GY1393" s="25"/>
      <c r="GZ1393" s="25"/>
      <c r="HA1393" s="25"/>
      <c r="HB1393" s="25"/>
      <c r="HC1393" s="25"/>
      <c r="HD1393" s="25"/>
      <c r="HE1393" s="25"/>
      <c r="HF1393" s="25"/>
      <c r="HG1393" s="25"/>
      <c r="HH1393" s="25"/>
      <c r="HI1393" s="25"/>
      <c r="HJ1393" s="25"/>
      <c r="HK1393" s="25"/>
      <c r="HL1393" s="25"/>
      <c r="HM1393" s="25"/>
      <c r="HN1393" s="25"/>
      <c r="HO1393" s="25"/>
      <c r="HP1393" s="25"/>
      <c r="HQ1393" s="25"/>
      <c r="HR1393" s="25"/>
      <c r="HS1393" s="25"/>
      <c r="HT1393" s="25"/>
      <c r="HU1393" s="25"/>
      <c r="HV1393" s="25"/>
      <c r="HW1393" s="25"/>
      <c r="HX1393" s="25"/>
      <c r="HY1393" s="25"/>
      <c r="HZ1393" s="25"/>
      <c r="IA1393" s="25"/>
      <c r="IB1393" s="25"/>
      <c r="IC1393" s="25"/>
      <c r="ID1393" s="25"/>
      <c r="IE1393" s="25"/>
      <c r="IF1393" s="25"/>
      <c r="IG1393" s="25"/>
      <c r="IH1393" s="25"/>
      <c r="II1393" s="25"/>
      <c r="IJ1393" s="25"/>
      <c r="IK1393" s="25"/>
      <c r="IL1393" s="25"/>
      <c r="IM1393" s="25"/>
      <c r="IN1393" s="25"/>
      <c r="IO1393" s="25"/>
      <c r="IP1393" s="25"/>
      <c r="IQ1393" s="25"/>
      <c r="IR1393" s="25"/>
      <c r="IS1393" s="25"/>
      <c r="IT1393" s="25"/>
      <c r="IU1393" s="25"/>
      <c r="IV1393" s="25"/>
      <c r="IW1393" s="25"/>
      <c r="IX1393" s="25"/>
      <c r="IY1393" s="25"/>
      <c r="IZ1393" s="25"/>
      <c r="JA1393" s="25"/>
      <c r="JB1393" s="25"/>
      <c r="JC1393" s="25"/>
      <c r="JD1393" s="25"/>
      <c r="JE1393" s="25"/>
    </row>
    <row r="1395" spans="1:265" ht="12.95" customHeight="1">
      <c r="A1395" s="10"/>
      <c r="B1395" s="11"/>
      <c r="C1395" s="12"/>
      <c r="D1395" s="19"/>
      <c r="E1395" s="19"/>
      <c r="F1395" s="19"/>
      <c r="G1395" s="19"/>
      <c r="H1395" s="21"/>
      <c r="I1395" s="28"/>
      <c r="J1395" s="12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13"/>
      <c r="AL1395" s="13"/>
      <c r="AM1395" s="13"/>
      <c r="AN1395" s="13"/>
      <c r="AO1395" s="13"/>
      <c r="AP1395" s="13"/>
      <c r="AQ1395" s="13"/>
      <c r="AR1395" s="13"/>
      <c r="AS1395" s="13"/>
      <c r="AT1395" s="13"/>
      <c r="AU1395" s="13"/>
      <c r="AV1395" s="13"/>
      <c r="AW1395" s="13"/>
      <c r="AX1395" s="13"/>
      <c r="AY1395" s="13"/>
      <c r="AZ1395" s="13"/>
      <c r="BA1395" s="13"/>
      <c r="BB1395" s="13"/>
      <c r="BC1395" s="13"/>
      <c r="BD1395" s="13"/>
      <c r="BE1395" s="13"/>
      <c r="BF1395" s="13"/>
      <c r="BG1395" s="13"/>
      <c r="BH1395" s="13"/>
      <c r="BI1395" s="13"/>
      <c r="BJ1395" s="13"/>
      <c r="BK1395" s="13"/>
      <c r="BL1395" s="13"/>
      <c r="BM1395" s="13"/>
      <c r="BN1395" s="13"/>
      <c r="BO1395" s="13"/>
      <c r="BP1395" s="13"/>
      <c r="BQ1395" s="13"/>
      <c r="BR1395" s="13"/>
      <c r="BS1395" s="13"/>
      <c r="BT1395" s="13"/>
      <c r="BU1395" s="13"/>
      <c r="BV1395" s="13"/>
      <c r="BW1395" s="13"/>
      <c r="BX1395" s="13"/>
      <c r="BY1395" s="13"/>
      <c r="BZ1395" s="13"/>
      <c r="CA1395" s="13"/>
      <c r="CB1395" s="13"/>
      <c r="CC1395" s="13"/>
      <c r="CD1395" s="13"/>
      <c r="CE1395" s="13"/>
      <c r="CF1395" s="13"/>
      <c r="CG1395" s="13"/>
      <c r="CH1395" s="13"/>
      <c r="CI1395" s="13"/>
      <c r="CJ1395" s="13"/>
      <c r="CK1395" s="13"/>
      <c r="CL1395" s="13"/>
      <c r="CM1395" s="13"/>
      <c r="CN1395" s="13"/>
      <c r="CO1395" s="13"/>
      <c r="CP1395" s="13"/>
      <c r="CQ1395" s="13"/>
      <c r="CR1395" s="13"/>
      <c r="CS1395" s="13"/>
      <c r="CT1395" s="13"/>
      <c r="CU1395" s="13"/>
      <c r="CV1395" s="13"/>
      <c r="CW1395" s="13"/>
      <c r="CX1395" s="13"/>
      <c r="CY1395" s="13"/>
      <c r="CZ1395" s="13"/>
      <c r="DA1395" s="13"/>
      <c r="DB1395" s="13"/>
      <c r="DC1395" s="13"/>
      <c r="DD1395" s="13"/>
      <c r="DE1395" s="13"/>
      <c r="DF1395" s="13"/>
      <c r="DG1395" s="13"/>
      <c r="DH1395" s="13"/>
      <c r="DI1395" s="13"/>
      <c r="DJ1395" s="13"/>
      <c r="DK1395" s="13"/>
      <c r="DL1395" s="13"/>
      <c r="DM1395" s="13"/>
      <c r="DN1395" s="13"/>
      <c r="DO1395" s="13"/>
      <c r="DP1395" s="13"/>
      <c r="DQ1395" s="13"/>
      <c r="DR1395" s="13"/>
      <c r="DS1395" s="13"/>
      <c r="DT1395" s="13"/>
      <c r="DU1395" s="13"/>
      <c r="DV1395" s="13"/>
      <c r="DW1395" s="13"/>
      <c r="DX1395" s="13"/>
      <c r="DY1395" s="13"/>
      <c r="DZ1395" s="13"/>
      <c r="EA1395" s="13"/>
      <c r="EB1395" s="13"/>
      <c r="EC1395" s="13"/>
      <c r="ED1395" s="13"/>
      <c r="EE1395" s="13"/>
      <c r="EF1395" s="13"/>
      <c r="EG1395" s="13"/>
      <c r="EH1395" s="13"/>
      <c r="EI1395" s="13"/>
      <c r="EJ1395" s="13"/>
      <c r="EK1395" s="13"/>
      <c r="EL1395" s="13"/>
      <c r="EM1395" s="13"/>
      <c r="EN1395" s="13"/>
      <c r="EO1395" s="13"/>
      <c r="EP1395" s="13"/>
      <c r="EQ1395" s="13"/>
      <c r="ER1395" s="13"/>
      <c r="ES1395" s="13"/>
      <c r="ET1395" s="13"/>
      <c r="EU1395" s="13"/>
      <c r="EV1395" s="13"/>
      <c r="EW1395" s="13"/>
      <c r="EX1395" s="13"/>
      <c r="EY1395" s="13"/>
      <c r="EZ1395" s="13"/>
      <c r="FA1395" s="13"/>
      <c r="FB1395" s="13"/>
      <c r="FC1395" s="13"/>
      <c r="FD1395" s="13"/>
      <c r="FE1395" s="13"/>
      <c r="FF1395" s="13"/>
      <c r="FG1395" s="13"/>
      <c r="FH1395" s="13"/>
      <c r="FI1395" s="13"/>
      <c r="FJ1395" s="13"/>
      <c r="FK1395" s="13"/>
      <c r="FL1395" s="13"/>
      <c r="FM1395" s="13"/>
      <c r="FN1395" s="13"/>
      <c r="FO1395" s="13"/>
      <c r="FP1395" s="13"/>
      <c r="FQ1395" s="13"/>
      <c r="FR1395" s="13"/>
      <c r="FS1395" s="13"/>
      <c r="FT1395" s="13"/>
      <c r="FU1395" s="13"/>
      <c r="FV1395" s="13"/>
      <c r="FW1395" s="13"/>
      <c r="FX1395" s="13"/>
      <c r="FY1395" s="13"/>
      <c r="FZ1395" s="13"/>
      <c r="GA1395" s="13"/>
      <c r="GB1395" s="13"/>
      <c r="GC1395" s="13"/>
      <c r="GD1395" s="13"/>
      <c r="GE1395" s="13"/>
      <c r="GF1395" s="13"/>
      <c r="GG1395" s="13"/>
      <c r="GH1395" s="13"/>
      <c r="GI1395" s="13"/>
      <c r="GJ1395" s="13"/>
      <c r="GK1395" s="13"/>
      <c r="GL1395" s="13"/>
      <c r="GM1395" s="13"/>
      <c r="GN1395" s="13"/>
      <c r="GO1395" s="13"/>
      <c r="GP1395" s="13"/>
      <c r="GQ1395" s="13"/>
      <c r="GR1395" s="13"/>
      <c r="GS1395" s="13"/>
      <c r="GT1395" s="13"/>
      <c r="GU1395" s="13"/>
      <c r="GV1395" s="13"/>
      <c r="GW1395" s="13"/>
      <c r="GX1395" s="13"/>
      <c r="GY1395" s="13"/>
      <c r="GZ1395" s="13"/>
      <c r="HA1395" s="13"/>
      <c r="HB1395" s="13"/>
      <c r="HC1395" s="13"/>
      <c r="HD1395" s="13"/>
      <c r="HE1395" s="13"/>
      <c r="HF1395" s="13"/>
      <c r="HG1395" s="13"/>
      <c r="HH1395" s="13"/>
      <c r="HI1395" s="13"/>
      <c r="HJ1395" s="13"/>
      <c r="HK1395" s="13"/>
      <c r="HL1395" s="13"/>
      <c r="HM1395" s="13"/>
      <c r="HN1395" s="13"/>
      <c r="HO1395" s="13"/>
      <c r="HP1395" s="13"/>
      <c r="HQ1395" s="13"/>
      <c r="HR1395" s="13"/>
      <c r="HS1395" s="13"/>
      <c r="HT1395" s="13"/>
      <c r="HU1395" s="13"/>
      <c r="HV1395" s="13"/>
      <c r="HW1395" s="13"/>
      <c r="HX1395" s="13"/>
      <c r="HY1395" s="13"/>
      <c r="HZ1395" s="13"/>
      <c r="IA1395" s="13"/>
      <c r="IB1395" s="13"/>
      <c r="IC1395" s="13"/>
      <c r="ID1395" s="13"/>
      <c r="IE1395" s="13"/>
      <c r="IF1395" s="13"/>
      <c r="IG1395" s="13"/>
      <c r="IH1395" s="13"/>
      <c r="II1395" s="13"/>
      <c r="IJ1395" s="13"/>
      <c r="IK1395" s="13"/>
      <c r="IL1395" s="13"/>
      <c r="IM1395" s="13"/>
      <c r="IN1395" s="13"/>
      <c r="IO1395" s="13"/>
      <c r="IP1395" s="13"/>
      <c r="IQ1395" s="13"/>
      <c r="IR1395" s="13"/>
      <c r="IS1395" s="13"/>
      <c r="IT1395" s="13"/>
      <c r="IU1395" s="13"/>
      <c r="IV1395" s="13"/>
      <c r="IW1395" s="13"/>
      <c r="IX1395" s="13"/>
      <c r="IY1395" s="13"/>
      <c r="IZ1395" s="13"/>
      <c r="JA1395" s="13"/>
      <c r="JB1395" s="13"/>
      <c r="JC1395" s="13"/>
      <c r="JD1395" s="13"/>
      <c r="JE1395" s="13"/>
    </row>
    <row r="1396" spans="1:265" s="13" customFormat="1" ht="12.95" customHeight="1">
      <c r="A1396" s="1"/>
      <c r="B1396" s="2"/>
      <c r="C1396" s="3"/>
      <c r="D1396" s="16"/>
      <c r="E1396" s="16"/>
      <c r="F1396" s="16"/>
      <c r="G1396" s="16"/>
      <c r="H1396" s="20"/>
      <c r="I1396" s="27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  <c r="CX1396" s="4"/>
      <c r="CY1396" s="4"/>
      <c r="CZ1396" s="4"/>
      <c r="DA1396" s="4"/>
      <c r="DB1396" s="4"/>
      <c r="DC1396" s="4"/>
      <c r="DD1396" s="4"/>
      <c r="DE1396" s="4"/>
      <c r="DF1396" s="4"/>
      <c r="DG1396" s="4"/>
      <c r="DH1396" s="4"/>
      <c r="DI1396" s="4"/>
      <c r="DJ1396" s="4"/>
      <c r="DK1396" s="4"/>
      <c r="DL1396" s="4"/>
      <c r="DM1396" s="4"/>
      <c r="DN1396" s="4"/>
      <c r="DO1396" s="4"/>
      <c r="DP1396" s="4"/>
      <c r="DQ1396" s="4"/>
      <c r="DR1396" s="4"/>
      <c r="DS1396" s="4"/>
      <c r="DT1396" s="4"/>
      <c r="DU1396" s="4"/>
      <c r="DV1396" s="4"/>
      <c r="DW1396" s="4"/>
      <c r="DX1396" s="4"/>
      <c r="DY1396" s="4"/>
      <c r="DZ1396" s="4"/>
      <c r="EA1396" s="4"/>
      <c r="EB1396" s="4"/>
      <c r="EC1396" s="4"/>
      <c r="ED1396" s="4"/>
      <c r="EE1396" s="4"/>
      <c r="EF1396" s="4"/>
      <c r="EG1396" s="4"/>
      <c r="EH1396" s="4"/>
      <c r="EI1396" s="4"/>
      <c r="EJ1396" s="4"/>
      <c r="EK1396" s="4"/>
      <c r="EL1396" s="4"/>
      <c r="EM1396" s="4"/>
      <c r="EN1396" s="4"/>
      <c r="EO1396" s="4"/>
      <c r="EP1396" s="4"/>
      <c r="EQ1396" s="4"/>
      <c r="ER1396" s="4"/>
      <c r="ES1396" s="4"/>
      <c r="ET1396" s="4"/>
      <c r="EU1396" s="4"/>
      <c r="EV1396" s="4"/>
      <c r="EW1396" s="4"/>
      <c r="EX1396" s="4"/>
      <c r="EY1396" s="4"/>
      <c r="EZ1396" s="4"/>
      <c r="FA1396" s="4"/>
      <c r="FB1396" s="4"/>
      <c r="FC1396" s="4"/>
      <c r="FD1396" s="4"/>
      <c r="FE1396" s="4"/>
      <c r="FF1396" s="4"/>
      <c r="FG1396" s="4"/>
      <c r="FH1396" s="4"/>
      <c r="FI1396" s="4"/>
      <c r="FJ1396" s="4"/>
      <c r="FK1396" s="4"/>
      <c r="FL1396" s="4"/>
      <c r="FM1396" s="4"/>
      <c r="FN1396" s="4"/>
      <c r="FO1396" s="4"/>
      <c r="FP1396" s="4"/>
      <c r="FQ1396" s="4"/>
      <c r="FR1396" s="4"/>
      <c r="FS1396" s="4"/>
      <c r="FT1396" s="4"/>
      <c r="FU1396" s="4"/>
      <c r="FV1396" s="4"/>
      <c r="FW1396" s="4"/>
      <c r="FX1396" s="4"/>
      <c r="FY1396" s="4"/>
      <c r="FZ1396" s="4"/>
      <c r="GA1396" s="4"/>
      <c r="GB1396" s="4"/>
      <c r="GC1396" s="4"/>
      <c r="GD1396" s="4"/>
      <c r="GE1396" s="4"/>
      <c r="GF1396" s="4"/>
      <c r="GG1396" s="4"/>
      <c r="GH1396" s="4"/>
      <c r="GI1396" s="4"/>
      <c r="GJ1396" s="4"/>
      <c r="GK1396" s="4"/>
      <c r="GL1396" s="4"/>
      <c r="GM1396" s="4"/>
      <c r="GN1396" s="4"/>
      <c r="GO1396" s="4"/>
      <c r="GP1396" s="4"/>
      <c r="GQ1396" s="4"/>
      <c r="GR1396" s="4"/>
      <c r="GS1396" s="4"/>
      <c r="GT1396" s="4"/>
      <c r="GU1396" s="4"/>
      <c r="GV1396" s="4"/>
      <c r="GW1396" s="4"/>
      <c r="GX1396" s="4"/>
      <c r="GY1396" s="4"/>
      <c r="GZ1396" s="4"/>
      <c r="HA1396" s="4"/>
      <c r="HB1396" s="4"/>
      <c r="HC1396" s="4"/>
      <c r="HD1396" s="4"/>
      <c r="HE1396" s="4"/>
      <c r="HF1396" s="4"/>
      <c r="HG1396" s="4"/>
      <c r="HH1396" s="4"/>
      <c r="HI1396" s="4"/>
      <c r="HJ1396" s="4"/>
      <c r="HK1396" s="4"/>
      <c r="HL1396" s="4"/>
      <c r="HM1396" s="4"/>
      <c r="HN1396" s="4"/>
      <c r="HO1396" s="4"/>
      <c r="HP1396" s="4"/>
      <c r="HQ1396" s="4"/>
      <c r="HR1396" s="4"/>
      <c r="HS1396" s="4"/>
      <c r="HT1396" s="4"/>
      <c r="HU1396" s="4"/>
      <c r="HV1396" s="4"/>
      <c r="HW1396" s="4"/>
      <c r="HX1396" s="4"/>
      <c r="HY1396" s="4"/>
      <c r="HZ1396" s="4"/>
      <c r="IA1396" s="4"/>
      <c r="IB1396" s="4"/>
      <c r="IC1396" s="4"/>
      <c r="ID1396" s="4"/>
      <c r="IE1396" s="4"/>
      <c r="IF1396" s="4"/>
      <c r="IG1396" s="4"/>
      <c r="IH1396" s="4"/>
      <c r="II1396" s="4"/>
      <c r="IJ1396" s="4"/>
      <c r="IK1396" s="4"/>
      <c r="IL1396" s="4"/>
      <c r="IM1396" s="4"/>
      <c r="IN1396" s="4"/>
      <c r="IO1396" s="4"/>
      <c r="IP1396" s="4"/>
      <c r="IQ1396" s="4"/>
      <c r="IR1396" s="4"/>
      <c r="IS1396" s="4"/>
      <c r="IT1396" s="4"/>
      <c r="IU1396" s="4"/>
      <c r="IV1396" s="4"/>
      <c r="IW1396" s="4"/>
      <c r="IX1396" s="4"/>
      <c r="IY1396" s="4"/>
      <c r="IZ1396" s="4"/>
      <c r="JA1396" s="4"/>
      <c r="JB1396" s="4"/>
      <c r="JC1396" s="4"/>
      <c r="JD1396" s="4"/>
      <c r="JE1396" s="4"/>
    </row>
    <row r="1397" spans="1:265">
      <c r="A1397" s="14" t="s">
        <v>8</v>
      </c>
      <c r="D1397" s="16">
        <f>SUM(D1393:D1396)</f>
        <v>0</v>
      </c>
      <c r="F1397" s="16">
        <f>SUM(F1393:F1396)</f>
        <v>0</v>
      </c>
      <c r="G1397" s="16">
        <f>SUM(G1393:G1396)</f>
        <v>0</v>
      </c>
      <c r="I1397" s="32"/>
      <c r="J1397" s="23"/>
    </row>
    <row r="1398" spans="1:265">
      <c r="A1398" s="15"/>
      <c r="B1398" s="11"/>
      <c r="C1398" s="12"/>
      <c r="D1398" s="19"/>
      <c r="E1398" s="19"/>
      <c r="F1398" s="19"/>
      <c r="G1398" s="19"/>
      <c r="H1398" s="21"/>
      <c r="I1398" s="1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3"/>
      <c r="AI1398" s="13"/>
      <c r="AJ1398" s="13"/>
      <c r="AK1398" s="13"/>
      <c r="AL1398" s="13"/>
      <c r="AM1398" s="13"/>
      <c r="AN1398" s="13"/>
      <c r="AO1398" s="13"/>
      <c r="AP1398" s="13"/>
      <c r="AQ1398" s="13"/>
      <c r="AR1398" s="13"/>
      <c r="AS1398" s="13"/>
      <c r="AT1398" s="13"/>
      <c r="AU1398" s="13"/>
      <c r="AV1398" s="13"/>
      <c r="AW1398" s="13"/>
      <c r="AX1398" s="13"/>
      <c r="AY1398" s="13"/>
      <c r="AZ1398" s="13"/>
      <c r="BA1398" s="13"/>
      <c r="BB1398" s="13"/>
      <c r="BC1398" s="13"/>
      <c r="BD1398" s="13"/>
      <c r="BE1398" s="13"/>
      <c r="BF1398" s="13"/>
      <c r="BG1398" s="13"/>
      <c r="BH1398" s="13"/>
      <c r="BI1398" s="13"/>
      <c r="BJ1398" s="13"/>
      <c r="BK1398" s="13"/>
      <c r="BL1398" s="13"/>
      <c r="BM1398" s="13"/>
      <c r="BN1398" s="13"/>
      <c r="BO1398" s="13"/>
      <c r="BP1398" s="13"/>
      <c r="BQ1398" s="13"/>
      <c r="BR1398" s="13"/>
      <c r="BS1398" s="13"/>
      <c r="BT1398" s="13"/>
      <c r="BU1398" s="13"/>
      <c r="BV1398" s="13"/>
      <c r="BW1398" s="13"/>
      <c r="BX1398" s="13"/>
      <c r="BY1398" s="13"/>
      <c r="BZ1398" s="13"/>
      <c r="CA1398" s="13"/>
      <c r="CB1398" s="13"/>
      <c r="CC1398" s="13"/>
      <c r="CD1398" s="13"/>
      <c r="CE1398" s="13"/>
      <c r="CF1398" s="13"/>
      <c r="CG1398" s="13"/>
      <c r="CH1398" s="13"/>
      <c r="CI1398" s="13"/>
      <c r="CJ1398" s="13"/>
      <c r="CK1398" s="13"/>
      <c r="CL1398" s="13"/>
      <c r="CM1398" s="13"/>
      <c r="CN1398" s="13"/>
      <c r="CO1398" s="13"/>
      <c r="CP1398" s="13"/>
      <c r="CQ1398" s="13"/>
      <c r="CR1398" s="13"/>
      <c r="CS1398" s="13"/>
      <c r="CT1398" s="13"/>
      <c r="CU1398" s="13"/>
      <c r="CV1398" s="13"/>
      <c r="CW1398" s="13"/>
      <c r="CX1398" s="13"/>
      <c r="CY1398" s="13"/>
      <c r="CZ1398" s="13"/>
      <c r="DA1398" s="13"/>
      <c r="DB1398" s="13"/>
      <c r="DC1398" s="13"/>
      <c r="DD1398" s="13"/>
      <c r="DE1398" s="13"/>
      <c r="DF1398" s="13"/>
      <c r="DG1398" s="13"/>
      <c r="DH1398" s="13"/>
      <c r="DI1398" s="13"/>
      <c r="DJ1398" s="13"/>
      <c r="DK1398" s="13"/>
      <c r="DL1398" s="13"/>
      <c r="DM1398" s="13"/>
      <c r="DN1398" s="13"/>
      <c r="DO1398" s="13"/>
      <c r="DP1398" s="13"/>
      <c r="DQ1398" s="13"/>
      <c r="DR1398" s="13"/>
      <c r="DS1398" s="13"/>
      <c r="DT1398" s="13"/>
      <c r="DU1398" s="13"/>
      <c r="DV1398" s="13"/>
      <c r="DW1398" s="13"/>
      <c r="DX1398" s="13"/>
      <c r="DY1398" s="13"/>
      <c r="DZ1398" s="13"/>
      <c r="EA1398" s="13"/>
      <c r="EB1398" s="13"/>
      <c r="EC1398" s="13"/>
      <c r="ED1398" s="13"/>
      <c r="EE1398" s="13"/>
      <c r="EF1398" s="13"/>
      <c r="EG1398" s="13"/>
      <c r="EH1398" s="13"/>
      <c r="EI1398" s="13"/>
      <c r="EJ1398" s="13"/>
      <c r="EK1398" s="13"/>
      <c r="EL1398" s="13"/>
      <c r="EM1398" s="13"/>
      <c r="EN1398" s="13"/>
      <c r="EO1398" s="13"/>
      <c r="EP1398" s="13"/>
      <c r="EQ1398" s="13"/>
      <c r="ER1398" s="13"/>
      <c r="ES1398" s="13"/>
      <c r="ET1398" s="13"/>
      <c r="EU1398" s="13"/>
      <c r="EV1398" s="13"/>
      <c r="EW1398" s="13"/>
      <c r="EX1398" s="13"/>
      <c r="EY1398" s="13"/>
      <c r="EZ1398" s="13"/>
      <c r="FA1398" s="13"/>
      <c r="FB1398" s="13"/>
      <c r="FC1398" s="13"/>
      <c r="FD1398" s="13"/>
      <c r="FE1398" s="13"/>
      <c r="FF1398" s="13"/>
      <c r="FG1398" s="13"/>
      <c r="FH1398" s="13"/>
      <c r="FI1398" s="13"/>
      <c r="FJ1398" s="13"/>
      <c r="FK1398" s="13"/>
      <c r="FL1398" s="13"/>
      <c r="FM1398" s="13"/>
      <c r="FN1398" s="13"/>
      <c r="FO1398" s="13"/>
      <c r="FP1398" s="13"/>
      <c r="FQ1398" s="13"/>
      <c r="FR1398" s="13"/>
      <c r="FS1398" s="13"/>
      <c r="FT1398" s="13"/>
      <c r="FU1398" s="13"/>
      <c r="FV1398" s="13"/>
      <c r="FW1398" s="13"/>
      <c r="FX1398" s="13"/>
      <c r="FY1398" s="13"/>
      <c r="FZ1398" s="13"/>
      <c r="GA1398" s="13"/>
      <c r="GB1398" s="13"/>
      <c r="GC1398" s="13"/>
      <c r="GD1398" s="13"/>
      <c r="GE1398" s="13"/>
      <c r="GF1398" s="13"/>
      <c r="GG1398" s="13"/>
      <c r="GH1398" s="13"/>
      <c r="GI1398" s="13"/>
      <c r="GJ1398" s="13"/>
      <c r="GK1398" s="13"/>
      <c r="GL1398" s="13"/>
      <c r="GM1398" s="13"/>
      <c r="GN1398" s="13"/>
      <c r="GO1398" s="13"/>
      <c r="GP1398" s="13"/>
      <c r="GQ1398" s="13"/>
      <c r="GR1398" s="13"/>
      <c r="GS1398" s="13"/>
      <c r="GT1398" s="13"/>
      <c r="GU1398" s="13"/>
      <c r="GV1398" s="13"/>
      <c r="GW1398" s="13"/>
      <c r="GX1398" s="13"/>
      <c r="GY1398" s="13"/>
      <c r="GZ1398" s="13"/>
      <c r="HA1398" s="13"/>
      <c r="HB1398" s="13"/>
      <c r="HC1398" s="13"/>
      <c r="HD1398" s="13"/>
      <c r="HE1398" s="13"/>
      <c r="HF1398" s="13"/>
      <c r="HG1398" s="13"/>
      <c r="HH1398" s="13"/>
      <c r="HI1398" s="13"/>
      <c r="HJ1398" s="13"/>
      <c r="HK1398" s="13"/>
      <c r="HL1398" s="13"/>
      <c r="HM1398" s="13"/>
      <c r="HN1398" s="13"/>
      <c r="HO1398" s="13"/>
      <c r="HP1398" s="13"/>
      <c r="HQ1398" s="13"/>
      <c r="HR1398" s="13"/>
      <c r="HS1398" s="13"/>
      <c r="HT1398" s="13"/>
      <c r="HU1398" s="13"/>
      <c r="HV1398" s="13"/>
      <c r="HW1398" s="13"/>
      <c r="HX1398" s="13"/>
      <c r="HY1398" s="13"/>
      <c r="HZ1398" s="13"/>
      <c r="IA1398" s="13"/>
      <c r="IB1398" s="13"/>
      <c r="IC1398" s="13"/>
      <c r="ID1398" s="13"/>
      <c r="IE1398" s="13"/>
      <c r="IF1398" s="13"/>
      <c r="IG1398" s="13"/>
      <c r="IH1398" s="13"/>
      <c r="II1398" s="13"/>
      <c r="IJ1398" s="13"/>
      <c r="IK1398" s="13"/>
      <c r="IL1398" s="13"/>
      <c r="IM1398" s="13"/>
      <c r="IN1398" s="13"/>
      <c r="IO1398" s="13"/>
      <c r="IP1398" s="13"/>
      <c r="IQ1398" s="13"/>
      <c r="IR1398" s="13"/>
      <c r="IS1398" s="13"/>
      <c r="IT1398" s="13"/>
      <c r="IU1398" s="13"/>
      <c r="IV1398" s="13"/>
      <c r="IW1398" s="13"/>
      <c r="IX1398" s="13"/>
      <c r="IY1398" s="13"/>
      <c r="IZ1398" s="13"/>
      <c r="JA1398" s="13"/>
      <c r="JB1398" s="13"/>
      <c r="JC1398" s="13"/>
      <c r="JD1398" s="13"/>
      <c r="JE1398" s="13"/>
    </row>
    <row r="1403" spans="1:265" ht="22.5" customHeight="1">
      <c r="A1403" s="5" t="s">
        <v>1312</v>
      </c>
      <c r="B1403" s="5"/>
      <c r="C1403" s="5"/>
      <c r="H1403" s="24"/>
      <c r="J1403" s="3"/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25"/>
      <c r="AK1403" s="25"/>
      <c r="AL1403" s="25"/>
      <c r="AM1403" s="25"/>
      <c r="AN1403" s="25"/>
      <c r="AO1403" s="25"/>
      <c r="AP1403" s="25"/>
      <c r="AQ1403" s="25"/>
      <c r="AR1403" s="25"/>
      <c r="AS1403" s="25"/>
      <c r="AT1403" s="25"/>
      <c r="AU1403" s="25"/>
      <c r="AV1403" s="25"/>
      <c r="AW1403" s="25"/>
      <c r="AX1403" s="25"/>
      <c r="AY1403" s="25"/>
      <c r="AZ1403" s="25"/>
      <c r="BA1403" s="25"/>
      <c r="BB1403" s="25"/>
      <c r="BC1403" s="25"/>
      <c r="BD1403" s="25"/>
      <c r="BE1403" s="25"/>
      <c r="BF1403" s="25"/>
      <c r="BG1403" s="25"/>
      <c r="BH1403" s="25"/>
      <c r="BI1403" s="25"/>
      <c r="BJ1403" s="25"/>
      <c r="BK1403" s="25"/>
      <c r="BL1403" s="25"/>
      <c r="BM1403" s="25"/>
      <c r="BN1403" s="25"/>
      <c r="BO1403" s="25"/>
      <c r="BP1403" s="25"/>
      <c r="BQ1403" s="25"/>
      <c r="BR1403" s="25"/>
      <c r="BS1403" s="25"/>
      <c r="BT1403" s="25"/>
      <c r="BU1403" s="25"/>
      <c r="BV1403" s="25"/>
      <c r="BW1403" s="25"/>
      <c r="BX1403" s="25"/>
      <c r="BY1403" s="25"/>
      <c r="BZ1403" s="25"/>
      <c r="CA1403" s="25"/>
      <c r="CB1403" s="25"/>
      <c r="CC1403" s="25"/>
      <c r="CD1403" s="25"/>
      <c r="CE1403" s="25"/>
      <c r="CF1403" s="25"/>
      <c r="CG1403" s="25"/>
      <c r="CH1403" s="25"/>
      <c r="CI1403" s="25"/>
      <c r="CJ1403" s="25"/>
      <c r="CK1403" s="25"/>
      <c r="CL1403" s="25"/>
      <c r="CM1403" s="25"/>
      <c r="CN1403" s="25"/>
      <c r="CO1403" s="25"/>
      <c r="CP1403" s="25"/>
      <c r="CQ1403" s="25"/>
      <c r="CR1403" s="25"/>
      <c r="CS1403" s="25"/>
      <c r="CT1403" s="25"/>
      <c r="CU1403" s="25"/>
      <c r="CV1403" s="25"/>
      <c r="CW1403" s="25"/>
      <c r="CX1403" s="25"/>
      <c r="CY1403" s="25"/>
      <c r="CZ1403" s="25"/>
      <c r="DA1403" s="25"/>
      <c r="DB1403" s="25"/>
      <c r="DC1403" s="25"/>
      <c r="DD1403" s="25"/>
      <c r="DE1403" s="25"/>
      <c r="DF1403" s="25"/>
      <c r="DG1403" s="25"/>
      <c r="DH1403" s="25"/>
      <c r="DI1403" s="25"/>
      <c r="DJ1403" s="25"/>
      <c r="DK1403" s="25"/>
      <c r="DL1403" s="25"/>
      <c r="DM1403" s="25"/>
      <c r="DN1403" s="25"/>
      <c r="DO1403" s="25"/>
      <c r="DP1403" s="25"/>
      <c r="DQ1403" s="25"/>
      <c r="DR1403" s="25"/>
      <c r="DS1403" s="25"/>
      <c r="DT1403" s="25"/>
      <c r="DU1403" s="25"/>
      <c r="DV1403" s="25"/>
      <c r="DW1403" s="25"/>
      <c r="DX1403" s="25"/>
      <c r="DY1403" s="25"/>
      <c r="DZ1403" s="25"/>
      <c r="EA1403" s="25"/>
      <c r="EB1403" s="25"/>
      <c r="EC1403" s="25"/>
      <c r="ED1403" s="25"/>
      <c r="EE1403" s="25"/>
      <c r="EF1403" s="25"/>
      <c r="EG1403" s="25"/>
      <c r="EH1403" s="25"/>
      <c r="EI1403" s="25"/>
      <c r="EJ1403" s="25"/>
      <c r="EK1403" s="25"/>
      <c r="EL1403" s="25"/>
      <c r="EM1403" s="25"/>
      <c r="EN1403" s="25"/>
      <c r="EO1403" s="25"/>
      <c r="EP1403" s="25"/>
      <c r="EQ1403" s="25"/>
      <c r="ER1403" s="25"/>
      <c r="ES1403" s="25"/>
      <c r="ET1403" s="25"/>
      <c r="EU1403" s="25"/>
      <c r="EV1403" s="25"/>
      <c r="EW1403" s="25"/>
      <c r="EX1403" s="25"/>
      <c r="EY1403" s="25"/>
      <c r="EZ1403" s="25"/>
      <c r="FA1403" s="25"/>
      <c r="FB1403" s="25"/>
      <c r="FC1403" s="25"/>
      <c r="FD1403" s="25"/>
      <c r="FE1403" s="25"/>
      <c r="FF1403" s="25"/>
      <c r="FG1403" s="25"/>
      <c r="FH1403" s="25"/>
      <c r="FI1403" s="25"/>
      <c r="FJ1403" s="25"/>
      <c r="FK1403" s="25"/>
      <c r="FL1403" s="25"/>
      <c r="FM1403" s="25"/>
      <c r="FN1403" s="25"/>
      <c r="FO1403" s="25"/>
      <c r="FP1403" s="25"/>
      <c r="FQ1403" s="25"/>
      <c r="FR1403" s="25"/>
      <c r="FS1403" s="25"/>
      <c r="FT1403" s="25"/>
      <c r="FU1403" s="25"/>
      <c r="FV1403" s="25"/>
      <c r="FW1403" s="25"/>
      <c r="FX1403" s="25"/>
      <c r="FY1403" s="25"/>
      <c r="FZ1403" s="25"/>
      <c r="GA1403" s="25"/>
      <c r="GB1403" s="25"/>
      <c r="GC1403" s="25"/>
      <c r="GD1403" s="25"/>
      <c r="GE1403" s="25"/>
      <c r="GF1403" s="25"/>
      <c r="GG1403" s="25"/>
      <c r="GH1403" s="25"/>
      <c r="GI1403" s="25"/>
      <c r="GJ1403" s="25"/>
      <c r="GK1403" s="25"/>
      <c r="GL1403" s="25"/>
      <c r="GM1403" s="25"/>
      <c r="GN1403" s="25"/>
      <c r="GO1403" s="25"/>
      <c r="GP1403" s="25"/>
      <c r="GQ1403" s="25"/>
      <c r="GR1403" s="25"/>
      <c r="GS1403" s="25"/>
      <c r="GT1403" s="25"/>
      <c r="GU1403" s="25"/>
      <c r="GV1403" s="25"/>
      <c r="GW1403" s="25"/>
      <c r="GX1403" s="25"/>
      <c r="GY1403" s="25"/>
      <c r="GZ1403" s="25"/>
      <c r="HA1403" s="25"/>
      <c r="HB1403" s="25"/>
      <c r="HC1403" s="25"/>
      <c r="HD1403" s="25"/>
      <c r="HE1403" s="25"/>
      <c r="HF1403" s="25"/>
      <c r="HG1403" s="25"/>
      <c r="HH1403" s="25"/>
      <c r="HI1403" s="25"/>
      <c r="HJ1403" s="25"/>
      <c r="HK1403" s="25"/>
      <c r="HL1403" s="25"/>
      <c r="HM1403" s="25"/>
      <c r="HN1403" s="25"/>
      <c r="HO1403" s="25"/>
      <c r="HP1403" s="25"/>
      <c r="HQ1403" s="25"/>
      <c r="HR1403" s="25"/>
      <c r="HS1403" s="25"/>
      <c r="HT1403" s="25"/>
      <c r="HU1403" s="25"/>
      <c r="HV1403" s="25"/>
      <c r="HW1403" s="25"/>
      <c r="HX1403" s="25"/>
      <c r="HY1403" s="25"/>
      <c r="HZ1403" s="25"/>
      <c r="IA1403" s="25"/>
      <c r="IB1403" s="25"/>
      <c r="IC1403" s="25"/>
      <c r="ID1403" s="25"/>
      <c r="IE1403" s="25"/>
      <c r="IF1403" s="25"/>
      <c r="IG1403" s="25"/>
      <c r="IH1403" s="25"/>
      <c r="II1403" s="25"/>
      <c r="IJ1403" s="25"/>
      <c r="IK1403" s="25"/>
      <c r="IL1403" s="25"/>
      <c r="IM1403" s="25"/>
      <c r="IN1403" s="25"/>
      <c r="IO1403" s="25"/>
      <c r="IP1403" s="25"/>
      <c r="IQ1403" s="25"/>
      <c r="IR1403" s="25"/>
      <c r="IS1403" s="25"/>
      <c r="IT1403" s="25"/>
      <c r="IU1403" s="25"/>
      <c r="IV1403" s="25"/>
      <c r="IW1403" s="25"/>
      <c r="IX1403" s="25"/>
      <c r="IY1403" s="25"/>
      <c r="IZ1403" s="25"/>
      <c r="JA1403" s="25"/>
      <c r="JB1403" s="25"/>
      <c r="JC1403" s="25"/>
      <c r="JD1403" s="25"/>
      <c r="JE1403" s="25"/>
    </row>
    <row r="1405" spans="1:265">
      <c r="A1405" s="1" t="s">
        <v>1314</v>
      </c>
      <c r="B1405" s="2" t="s">
        <v>1315</v>
      </c>
      <c r="C1405" s="3" t="s">
        <v>1313</v>
      </c>
      <c r="D1405" s="93">
        <v>246623.2</v>
      </c>
      <c r="E1405" s="32"/>
      <c r="F1405" s="93">
        <f t="shared" ref="F1405" si="588">D1405*22%</f>
        <v>54257.103999999999</v>
      </c>
      <c r="G1405" s="93">
        <f t="shared" ref="G1405" si="589">D1405+F1405</f>
        <v>300880.304</v>
      </c>
      <c r="H1405" s="43" t="s">
        <v>1335</v>
      </c>
    </row>
    <row r="1406" spans="1:265">
      <c r="A1406" s="1" t="s">
        <v>1317</v>
      </c>
      <c r="B1406" s="2" t="s">
        <v>1316</v>
      </c>
      <c r="C1406" s="3" t="s">
        <v>1333</v>
      </c>
      <c r="D1406" s="93">
        <v>71692.69</v>
      </c>
      <c r="E1406" s="32"/>
      <c r="F1406" s="93">
        <f t="shared" ref="F1406" si="590">D1406*22%</f>
        <v>15772.391800000001</v>
      </c>
      <c r="G1406" s="93">
        <f t="shared" ref="G1406" si="591">D1406+F1406</f>
        <v>87465.0818</v>
      </c>
      <c r="H1406" s="43" t="s">
        <v>1335</v>
      </c>
    </row>
    <row r="1408" spans="1:265" ht="12.95" customHeight="1">
      <c r="A1408" s="10"/>
      <c r="B1408" s="11"/>
      <c r="C1408" s="12"/>
      <c r="D1408" s="19"/>
      <c r="E1408" s="19"/>
      <c r="F1408" s="19"/>
      <c r="G1408" s="19"/>
      <c r="H1408" s="21"/>
      <c r="I1408" s="28"/>
      <c r="J1408" s="12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3"/>
      <c r="AI1408" s="13"/>
      <c r="AJ1408" s="13"/>
      <c r="AK1408" s="13"/>
      <c r="AL1408" s="13"/>
      <c r="AM1408" s="13"/>
      <c r="AN1408" s="13"/>
      <c r="AO1408" s="13"/>
      <c r="AP1408" s="13"/>
      <c r="AQ1408" s="13"/>
      <c r="AR1408" s="13"/>
      <c r="AS1408" s="13"/>
      <c r="AT1408" s="13"/>
      <c r="AU1408" s="13"/>
      <c r="AV1408" s="13"/>
      <c r="AW1408" s="13"/>
      <c r="AX1408" s="13"/>
      <c r="AY1408" s="13"/>
      <c r="AZ1408" s="13"/>
      <c r="BA1408" s="13"/>
      <c r="BB1408" s="13"/>
      <c r="BC1408" s="13"/>
      <c r="BD1408" s="13"/>
      <c r="BE1408" s="13"/>
      <c r="BF1408" s="13"/>
      <c r="BG1408" s="13"/>
      <c r="BH1408" s="13"/>
      <c r="BI1408" s="13"/>
      <c r="BJ1408" s="13"/>
      <c r="BK1408" s="13"/>
      <c r="BL1408" s="13"/>
      <c r="BM1408" s="13"/>
      <c r="BN1408" s="13"/>
      <c r="BO1408" s="13"/>
      <c r="BP1408" s="13"/>
      <c r="BQ1408" s="13"/>
      <c r="BR1408" s="13"/>
      <c r="BS1408" s="13"/>
      <c r="BT1408" s="13"/>
      <c r="BU1408" s="13"/>
      <c r="BV1408" s="13"/>
      <c r="BW1408" s="13"/>
      <c r="BX1408" s="13"/>
      <c r="BY1408" s="13"/>
      <c r="BZ1408" s="13"/>
      <c r="CA1408" s="13"/>
      <c r="CB1408" s="13"/>
      <c r="CC1408" s="13"/>
      <c r="CD1408" s="13"/>
      <c r="CE1408" s="13"/>
      <c r="CF1408" s="13"/>
      <c r="CG1408" s="13"/>
      <c r="CH1408" s="13"/>
      <c r="CI1408" s="13"/>
      <c r="CJ1408" s="13"/>
      <c r="CK1408" s="13"/>
      <c r="CL1408" s="13"/>
      <c r="CM1408" s="13"/>
      <c r="CN1408" s="13"/>
      <c r="CO1408" s="13"/>
      <c r="CP1408" s="13"/>
      <c r="CQ1408" s="13"/>
      <c r="CR1408" s="13"/>
      <c r="CS1408" s="13"/>
      <c r="CT1408" s="13"/>
      <c r="CU1408" s="13"/>
      <c r="CV1408" s="13"/>
      <c r="CW1408" s="13"/>
      <c r="CX1408" s="13"/>
      <c r="CY1408" s="13"/>
      <c r="CZ1408" s="13"/>
      <c r="DA1408" s="13"/>
      <c r="DB1408" s="13"/>
      <c r="DC1408" s="13"/>
      <c r="DD1408" s="13"/>
      <c r="DE1408" s="13"/>
      <c r="DF1408" s="13"/>
      <c r="DG1408" s="13"/>
      <c r="DH1408" s="13"/>
      <c r="DI1408" s="13"/>
      <c r="DJ1408" s="13"/>
      <c r="DK1408" s="13"/>
      <c r="DL1408" s="13"/>
      <c r="DM1408" s="13"/>
      <c r="DN1408" s="13"/>
      <c r="DO1408" s="13"/>
      <c r="DP1408" s="13"/>
      <c r="DQ1408" s="13"/>
      <c r="DR1408" s="13"/>
      <c r="DS1408" s="13"/>
      <c r="DT1408" s="13"/>
      <c r="DU1408" s="13"/>
      <c r="DV1408" s="13"/>
      <c r="DW1408" s="13"/>
      <c r="DX1408" s="13"/>
      <c r="DY1408" s="13"/>
      <c r="DZ1408" s="13"/>
      <c r="EA1408" s="13"/>
      <c r="EB1408" s="13"/>
      <c r="EC1408" s="13"/>
      <c r="ED1408" s="13"/>
      <c r="EE1408" s="13"/>
      <c r="EF1408" s="13"/>
      <c r="EG1408" s="13"/>
      <c r="EH1408" s="13"/>
      <c r="EI1408" s="13"/>
      <c r="EJ1408" s="13"/>
      <c r="EK1408" s="13"/>
      <c r="EL1408" s="13"/>
      <c r="EM1408" s="13"/>
      <c r="EN1408" s="13"/>
      <c r="EO1408" s="13"/>
      <c r="EP1408" s="13"/>
      <c r="EQ1408" s="13"/>
      <c r="ER1408" s="13"/>
      <c r="ES1408" s="13"/>
      <c r="ET1408" s="13"/>
      <c r="EU1408" s="13"/>
      <c r="EV1408" s="13"/>
      <c r="EW1408" s="13"/>
      <c r="EX1408" s="13"/>
      <c r="EY1408" s="13"/>
      <c r="EZ1408" s="13"/>
      <c r="FA1408" s="13"/>
      <c r="FB1408" s="13"/>
      <c r="FC1408" s="13"/>
      <c r="FD1408" s="13"/>
      <c r="FE1408" s="13"/>
      <c r="FF1408" s="13"/>
      <c r="FG1408" s="13"/>
      <c r="FH1408" s="13"/>
      <c r="FI1408" s="13"/>
      <c r="FJ1408" s="13"/>
      <c r="FK1408" s="13"/>
      <c r="FL1408" s="13"/>
      <c r="FM1408" s="13"/>
      <c r="FN1408" s="13"/>
      <c r="FO1408" s="13"/>
      <c r="FP1408" s="13"/>
      <c r="FQ1408" s="13"/>
      <c r="FR1408" s="13"/>
      <c r="FS1408" s="13"/>
      <c r="FT1408" s="13"/>
      <c r="FU1408" s="13"/>
      <c r="FV1408" s="13"/>
      <c r="FW1408" s="13"/>
      <c r="FX1408" s="13"/>
      <c r="FY1408" s="13"/>
      <c r="FZ1408" s="13"/>
      <c r="GA1408" s="13"/>
      <c r="GB1408" s="13"/>
      <c r="GC1408" s="13"/>
      <c r="GD1408" s="13"/>
      <c r="GE1408" s="13"/>
      <c r="GF1408" s="13"/>
      <c r="GG1408" s="13"/>
      <c r="GH1408" s="13"/>
      <c r="GI1408" s="13"/>
      <c r="GJ1408" s="13"/>
      <c r="GK1408" s="13"/>
      <c r="GL1408" s="13"/>
      <c r="GM1408" s="13"/>
      <c r="GN1408" s="13"/>
      <c r="GO1408" s="13"/>
      <c r="GP1408" s="13"/>
      <c r="GQ1408" s="13"/>
      <c r="GR1408" s="13"/>
      <c r="GS1408" s="13"/>
      <c r="GT1408" s="13"/>
      <c r="GU1408" s="13"/>
      <c r="GV1408" s="13"/>
      <c r="GW1408" s="13"/>
      <c r="GX1408" s="13"/>
      <c r="GY1408" s="13"/>
      <c r="GZ1408" s="13"/>
      <c r="HA1408" s="13"/>
      <c r="HB1408" s="13"/>
      <c r="HC1408" s="13"/>
      <c r="HD1408" s="13"/>
      <c r="HE1408" s="13"/>
      <c r="HF1408" s="13"/>
      <c r="HG1408" s="13"/>
      <c r="HH1408" s="13"/>
      <c r="HI1408" s="13"/>
      <c r="HJ1408" s="13"/>
      <c r="HK1408" s="13"/>
      <c r="HL1408" s="13"/>
      <c r="HM1408" s="13"/>
      <c r="HN1408" s="13"/>
      <c r="HO1408" s="13"/>
      <c r="HP1408" s="13"/>
      <c r="HQ1408" s="13"/>
      <c r="HR1408" s="13"/>
      <c r="HS1408" s="13"/>
      <c r="HT1408" s="13"/>
      <c r="HU1408" s="13"/>
      <c r="HV1408" s="13"/>
      <c r="HW1408" s="13"/>
      <c r="HX1408" s="13"/>
      <c r="HY1408" s="13"/>
      <c r="HZ1408" s="13"/>
      <c r="IA1408" s="13"/>
      <c r="IB1408" s="13"/>
      <c r="IC1408" s="13"/>
      <c r="ID1408" s="13"/>
      <c r="IE1408" s="13"/>
      <c r="IF1408" s="13"/>
      <c r="IG1408" s="13"/>
      <c r="IH1408" s="13"/>
      <c r="II1408" s="13"/>
      <c r="IJ1408" s="13"/>
      <c r="IK1408" s="13"/>
      <c r="IL1408" s="13"/>
      <c r="IM1408" s="13"/>
      <c r="IN1408" s="13"/>
      <c r="IO1408" s="13"/>
      <c r="IP1408" s="13"/>
      <c r="IQ1408" s="13"/>
      <c r="IR1408" s="13"/>
      <c r="IS1408" s="13"/>
      <c r="IT1408" s="13"/>
      <c r="IU1408" s="13"/>
      <c r="IV1408" s="13"/>
      <c r="IW1408" s="13"/>
      <c r="IX1408" s="13"/>
      <c r="IY1408" s="13"/>
      <c r="IZ1408" s="13"/>
      <c r="JA1408" s="13"/>
      <c r="JB1408" s="13"/>
      <c r="JC1408" s="13"/>
      <c r="JD1408" s="13"/>
      <c r="JE1408" s="13"/>
    </row>
    <row r="1409" spans="1:265" s="13" customFormat="1" ht="12.95" customHeight="1">
      <c r="A1409" s="1"/>
      <c r="B1409" s="2"/>
      <c r="C1409" s="3"/>
      <c r="D1409" s="16"/>
      <c r="E1409" s="16"/>
      <c r="F1409" s="16"/>
      <c r="G1409" s="16"/>
      <c r="H1409" s="20"/>
      <c r="I1409" s="27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  <c r="CW1409" s="4"/>
      <c r="CX1409" s="4"/>
      <c r="CY1409" s="4"/>
      <c r="CZ1409" s="4"/>
      <c r="DA1409" s="4"/>
      <c r="DB1409" s="4"/>
      <c r="DC1409" s="4"/>
      <c r="DD1409" s="4"/>
      <c r="DE1409" s="4"/>
      <c r="DF1409" s="4"/>
      <c r="DG1409" s="4"/>
      <c r="DH1409" s="4"/>
      <c r="DI1409" s="4"/>
      <c r="DJ1409" s="4"/>
      <c r="DK1409" s="4"/>
      <c r="DL1409" s="4"/>
      <c r="DM1409" s="4"/>
      <c r="DN1409" s="4"/>
      <c r="DO1409" s="4"/>
      <c r="DP1409" s="4"/>
      <c r="DQ1409" s="4"/>
      <c r="DR1409" s="4"/>
      <c r="DS1409" s="4"/>
      <c r="DT1409" s="4"/>
      <c r="DU1409" s="4"/>
      <c r="DV1409" s="4"/>
      <c r="DW1409" s="4"/>
      <c r="DX1409" s="4"/>
      <c r="DY1409" s="4"/>
      <c r="DZ1409" s="4"/>
      <c r="EA1409" s="4"/>
      <c r="EB1409" s="4"/>
      <c r="EC1409" s="4"/>
      <c r="ED1409" s="4"/>
      <c r="EE1409" s="4"/>
      <c r="EF1409" s="4"/>
      <c r="EG1409" s="4"/>
      <c r="EH1409" s="4"/>
      <c r="EI1409" s="4"/>
      <c r="EJ1409" s="4"/>
      <c r="EK1409" s="4"/>
      <c r="EL1409" s="4"/>
      <c r="EM1409" s="4"/>
      <c r="EN1409" s="4"/>
      <c r="EO1409" s="4"/>
      <c r="EP1409" s="4"/>
      <c r="EQ1409" s="4"/>
      <c r="ER1409" s="4"/>
      <c r="ES1409" s="4"/>
      <c r="ET1409" s="4"/>
      <c r="EU1409" s="4"/>
      <c r="EV1409" s="4"/>
      <c r="EW1409" s="4"/>
      <c r="EX1409" s="4"/>
      <c r="EY1409" s="4"/>
      <c r="EZ1409" s="4"/>
      <c r="FA1409" s="4"/>
      <c r="FB1409" s="4"/>
      <c r="FC1409" s="4"/>
      <c r="FD1409" s="4"/>
      <c r="FE1409" s="4"/>
      <c r="FF1409" s="4"/>
      <c r="FG1409" s="4"/>
      <c r="FH1409" s="4"/>
      <c r="FI1409" s="4"/>
      <c r="FJ1409" s="4"/>
      <c r="FK1409" s="4"/>
      <c r="FL1409" s="4"/>
      <c r="FM1409" s="4"/>
      <c r="FN1409" s="4"/>
      <c r="FO1409" s="4"/>
      <c r="FP1409" s="4"/>
      <c r="FQ1409" s="4"/>
      <c r="FR1409" s="4"/>
      <c r="FS1409" s="4"/>
      <c r="FT1409" s="4"/>
      <c r="FU1409" s="4"/>
      <c r="FV1409" s="4"/>
      <c r="FW1409" s="4"/>
      <c r="FX1409" s="4"/>
      <c r="FY1409" s="4"/>
      <c r="FZ1409" s="4"/>
      <c r="GA1409" s="4"/>
      <c r="GB1409" s="4"/>
      <c r="GC1409" s="4"/>
      <c r="GD1409" s="4"/>
      <c r="GE1409" s="4"/>
      <c r="GF1409" s="4"/>
      <c r="GG1409" s="4"/>
      <c r="GH1409" s="4"/>
      <c r="GI1409" s="4"/>
      <c r="GJ1409" s="4"/>
      <c r="GK1409" s="4"/>
      <c r="GL1409" s="4"/>
      <c r="GM1409" s="4"/>
      <c r="GN1409" s="4"/>
      <c r="GO1409" s="4"/>
      <c r="GP1409" s="4"/>
      <c r="GQ1409" s="4"/>
      <c r="GR1409" s="4"/>
      <c r="GS1409" s="4"/>
      <c r="GT1409" s="4"/>
      <c r="GU1409" s="4"/>
      <c r="GV1409" s="4"/>
      <c r="GW1409" s="4"/>
      <c r="GX1409" s="4"/>
      <c r="GY1409" s="4"/>
      <c r="GZ1409" s="4"/>
      <c r="HA1409" s="4"/>
      <c r="HB1409" s="4"/>
      <c r="HC1409" s="4"/>
      <c r="HD1409" s="4"/>
      <c r="HE1409" s="4"/>
      <c r="HF1409" s="4"/>
      <c r="HG1409" s="4"/>
      <c r="HH1409" s="4"/>
      <c r="HI1409" s="4"/>
      <c r="HJ1409" s="4"/>
      <c r="HK1409" s="4"/>
      <c r="HL1409" s="4"/>
      <c r="HM1409" s="4"/>
      <c r="HN1409" s="4"/>
      <c r="HO1409" s="4"/>
      <c r="HP1409" s="4"/>
      <c r="HQ1409" s="4"/>
      <c r="HR1409" s="4"/>
      <c r="HS1409" s="4"/>
      <c r="HT1409" s="4"/>
      <c r="HU1409" s="4"/>
      <c r="HV1409" s="4"/>
      <c r="HW1409" s="4"/>
      <c r="HX1409" s="4"/>
      <c r="HY1409" s="4"/>
      <c r="HZ1409" s="4"/>
      <c r="IA1409" s="4"/>
      <c r="IB1409" s="4"/>
      <c r="IC1409" s="4"/>
      <c r="ID1409" s="4"/>
      <c r="IE1409" s="4"/>
      <c r="IF1409" s="4"/>
      <c r="IG1409" s="4"/>
      <c r="IH1409" s="4"/>
      <c r="II1409" s="4"/>
      <c r="IJ1409" s="4"/>
      <c r="IK1409" s="4"/>
      <c r="IL1409" s="4"/>
      <c r="IM1409" s="4"/>
      <c r="IN1409" s="4"/>
      <c r="IO1409" s="4"/>
      <c r="IP1409" s="4"/>
      <c r="IQ1409" s="4"/>
      <c r="IR1409" s="4"/>
      <c r="IS1409" s="4"/>
      <c r="IT1409" s="4"/>
      <c r="IU1409" s="4"/>
      <c r="IV1409" s="4"/>
      <c r="IW1409" s="4"/>
      <c r="IX1409" s="4"/>
      <c r="IY1409" s="4"/>
      <c r="IZ1409" s="4"/>
      <c r="JA1409" s="4"/>
      <c r="JB1409" s="4"/>
      <c r="JC1409" s="4"/>
      <c r="JD1409" s="4"/>
      <c r="JE1409" s="4"/>
    </row>
    <row r="1410" spans="1:265">
      <c r="A1410" s="14" t="s">
        <v>8</v>
      </c>
      <c r="D1410" s="16">
        <f>SUM(D1403:D1409)</f>
        <v>318315.89</v>
      </c>
      <c r="F1410" s="16">
        <f>SUM(F1403:F1409)</f>
        <v>70029.495800000004</v>
      </c>
      <c r="G1410" s="16">
        <f>SUM(G1403:G1409)</f>
        <v>388345.38579999999</v>
      </c>
      <c r="I1410" s="32"/>
      <c r="J1410" s="23"/>
    </row>
    <row r="1411" spans="1:265">
      <c r="A1411" s="15"/>
      <c r="B1411" s="11"/>
      <c r="C1411" s="12"/>
      <c r="D1411" s="19"/>
      <c r="E1411" s="19"/>
      <c r="F1411" s="19"/>
      <c r="G1411" s="19"/>
      <c r="H1411" s="21"/>
      <c r="I1411" s="1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13"/>
      <c r="AL1411" s="13"/>
      <c r="AM1411" s="13"/>
      <c r="AN1411" s="13"/>
      <c r="AO1411" s="13"/>
      <c r="AP1411" s="13"/>
      <c r="AQ1411" s="13"/>
      <c r="AR1411" s="13"/>
      <c r="AS1411" s="13"/>
      <c r="AT1411" s="13"/>
      <c r="AU1411" s="13"/>
      <c r="AV1411" s="13"/>
      <c r="AW1411" s="13"/>
      <c r="AX1411" s="13"/>
      <c r="AY1411" s="13"/>
      <c r="AZ1411" s="13"/>
      <c r="BA1411" s="13"/>
      <c r="BB1411" s="13"/>
      <c r="BC1411" s="13"/>
      <c r="BD1411" s="13"/>
      <c r="BE1411" s="13"/>
      <c r="BF1411" s="13"/>
      <c r="BG1411" s="13"/>
      <c r="BH1411" s="13"/>
      <c r="BI1411" s="13"/>
      <c r="BJ1411" s="13"/>
      <c r="BK1411" s="13"/>
      <c r="BL1411" s="13"/>
      <c r="BM1411" s="13"/>
      <c r="BN1411" s="13"/>
      <c r="BO1411" s="13"/>
      <c r="BP1411" s="13"/>
      <c r="BQ1411" s="13"/>
      <c r="BR1411" s="13"/>
      <c r="BS1411" s="13"/>
      <c r="BT1411" s="13"/>
      <c r="BU1411" s="13"/>
      <c r="BV1411" s="13"/>
      <c r="BW1411" s="13"/>
      <c r="BX1411" s="13"/>
      <c r="BY1411" s="13"/>
      <c r="BZ1411" s="13"/>
      <c r="CA1411" s="13"/>
      <c r="CB1411" s="13"/>
      <c r="CC1411" s="13"/>
      <c r="CD1411" s="13"/>
      <c r="CE1411" s="13"/>
      <c r="CF1411" s="13"/>
      <c r="CG1411" s="13"/>
      <c r="CH1411" s="13"/>
      <c r="CI1411" s="13"/>
      <c r="CJ1411" s="13"/>
      <c r="CK1411" s="13"/>
      <c r="CL1411" s="13"/>
      <c r="CM1411" s="13"/>
      <c r="CN1411" s="13"/>
      <c r="CO1411" s="13"/>
      <c r="CP1411" s="13"/>
      <c r="CQ1411" s="13"/>
      <c r="CR1411" s="13"/>
      <c r="CS1411" s="13"/>
      <c r="CT1411" s="13"/>
      <c r="CU1411" s="13"/>
      <c r="CV1411" s="13"/>
      <c r="CW1411" s="13"/>
      <c r="CX1411" s="13"/>
      <c r="CY1411" s="13"/>
      <c r="CZ1411" s="13"/>
      <c r="DA1411" s="13"/>
      <c r="DB1411" s="13"/>
      <c r="DC1411" s="13"/>
      <c r="DD1411" s="13"/>
      <c r="DE1411" s="13"/>
      <c r="DF1411" s="13"/>
      <c r="DG1411" s="13"/>
      <c r="DH1411" s="13"/>
      <c r="DI1411" s="13"/>
      <c r="DJ1411" s="13"/>
      <c r="DK1411" s="13"/>
      <c r="DL1411" s="13"/>
      <c r="DM1411" s="13"/>
      <c r="DN1411" s="13"/>
      <c r="DO1411" s="13"/>
      <c r="DP1411" s="13"/>
      <c r="DQ1411" s="13"/>
      <c r="DR1411" s="13"/>
      <c r="DS1411" s="13"/>
      <c r="DT1411" s="13"/>
      <c r="DU1411" s="13"/>
      <c r="DV1411" s="13"/>
      <c r="DW1411" s="13"/>
      <c r="DX1411" s="13"/>
      <c r="DY1411" s="13"/>
      <c r="DZ1411" s="13"/>
      <c r="EA1411" s="13"/>
      <c r="EB1411" s="13"/>
      <c r="EC1411" s="13"/>
      <c r="ED1411" s="13"/>
      <c r="EE1411" s="13"/>
      <c r="EF1411" s="13"/>
      <c r="EG1411" s="13"/>
      <c r="EH1411" s="13"/>
      <c r="EI1411" s="13"/>
      <c r="EJ1411" s="13"/>
      <c r="EK1411" s="13"/>
      <c r="EL1411" s="13"/>
      <c r="EM1411" s="13"/>
      <c r="EN1411" s="13"/>
      <c r="EO1411" s="13"/>
      <c r="EP1411" s="13"/>
      <c r="EQ1411" s="13"/>
      <c r="ER1411" s="13"/>
      <c r="ES1411" s="13"/>
      <c r="ET1411" s="13"/>
      <c r="EU1411" s="13"/>
      <c r="EV1411" s="13"/>
      <c r="EW1411" s="13"/>
      <c r="EX1411" s="13"/>
      <c r="EY1411" s="13"/>
      <c r="EZ1411" s="13"/>
      <c r="FA1411" s="13"/>
      <c r="FB1411" s="13"/>
      <c r="FC1411" s="13"/>
      <c r="FD1411" s="13"/>
      <c r="FE1411" s="13"/>
      <c r="FF1411" s="13"/>
      <c r="FG1411" s="13"/>
      <c r="FH1411" s="13"/>
      <c r="FI1411" s="13"/>
      <c r="FJ1411" s="13"/>
      <c r="FK1411" s="13"/>
      <c r="FL1411" s="13"/>
      <c r="FM1411" s="13"/>
      <c r="FN1411" s="13"/>
      <c r="FO1411" s="13"/>
      <c r="FP1411" s="13"/>
      <c r="FQ1411" s="13"/>
      <c r="FR1411" s="13"/>
      <c r="FS1411" s="13"/>
      <c r="FT1411" s="13"/>
      <c r="FU1411" s="13"/>
      <c r="FV1411" s="13"/>
      <c r="FW1411" s="13"/>
      <c r="FX1411" s="13"/>
      <c r="FY1411" s="13"/>
      <c r="FZ1411" s="13"/>
      <c r="GA1411" s="13"/>
      <c r="GB1411" s="13"/>
      <c r="GC1411" s="13"/>
      <c r="GD1411" s="13"/>
      <c r="GE1411" s="13"/>
      <c r="GF1411" s="13"/>
      <c r="GG1411" s="13"/>
      <c r="GH1411" s="13"/>
      <c r="GI1411" s="13"/>
      <c r="GJ1411" s="13"/>
      <c r="GK1411" s="13"/>
      <c r="GL1411" s="13"/>
      <c r="GM1411" s="13"/>
      <c r="GN1411" s="13"/>
      <c r="GO1411" s="13"/>
      <c r="GP1411" s="13"/>
      <c r="GQ1411" s="13"/>
      <c r="GR1411" s="13"/>
      <c r="GS1411" s="13"/>
      <c r="GT1411" s="13"/>
      <c r="GU1411" s="13"/>
      <c r="GV1411" s="13"/>
      <c r="GW1411" s="13"/>
      <c r="GX1411" s="13"/>
      <c r="GY1411" s="13"/>
      <c r="GZ1411" s="13"/>
      <c r="HA1411" s="13"/>
      <c r="HB1411" s="13"/>
      <c r="HC1411" s="13"/>
      <c r="HD1411" s="13"/>
      <c r="HE1411" s="13"/>
      <c r="HF1411" s="13"/>
      <c r="HG1411" s="13"/>
      <c r="HH1411" s="13"/>
      <c r="HI1411" s="13"/>
      <c r="HJ1411" s="13"/>
      <c r="HK1411" s="13"/>
      <c r="HL1411" s="13"/>
      <c r="HM1411" s="13"/>
      <c r="HN1411" s="13"/>
      <c r="HO1411" s="13"/>
      <c r="HP1411" s="13"/>
      <c r="HQ1411" s="13"/>
      <c r="HR1411" s="13"/>
      <c r="HS1411" s="13"/>
      <c r="HT1411" s="13"/>
      <c r="HU1411" s="13"/>
      <c r="HV1411" s="13"/>
      <c r="HW1411" s="13"/>
      <c r="HX1411" s="13"/>
      <c r="HY1411" s="13"/>
      <c r="HZ1411" s="13"/>
      <c r="IA1411" s="13"/>
      <c r="IB1411" s="13"/>
      <c r="IC1411" s="13"/>
      <c r="ID1411" s="13"/>
      <c r="IE1411" s="13"/>
      <c r="IF1411" s="13"/>
      <c r="IG1411" s="13"/>
      <c r="IH1411" s="13"/>
      <c r="II1411" s="13"/>
      <c r="IJ1411" s="13"/>
      <c r="IK1411" s="13"/>
      <c r="IL1411" s="13"/>
      <c r="IM1411" s="13"/>
      <c r="IN1411" s="13"/>
      <c r="IO1411" s="13"/>
      <c r="IP1411" s="13"/>
      <c r="IQ1411" s="13"/>
      <c r="IR1411" s="13"/>
      <c r="IS1411" s="13"/>
      <c r="IT1411" s="13"/>
      <c r="IU1411" s="13"/>
      <c r="IV1411" s="13"/>
      <c r="IW1411" s="13"/>
      <c r="IX1411" s="13"/>
      <c r="IY1411" s="13"/>
      <c r="IZ1411" s="13"/>
      <c r="JA1411" s="13"/>
      <c r="JB1411" s="13"/>
      <c r="JC1411" s="13"/>
      <c r="JD1411" s="13"/>
      <c r="JE1411" s="13"/>
    </row>
    <row r="1413" spans="1:265" s="60" customFormat="1" ht="20.25" customHeight="1">
      <c r="A1413" s="29" t="s">
        <v>1334</v>
      </c>
      <c r="B1413" s="56"/>
      <c r="C1413" s="57" t="s">
        <v>1336</v>
      </c>
      <c r="D1413" s="58">
        <v>388345.38</v>
      </c>
      <c r="E1413" s="58"/>
      <c r="F1413" s="79">
        <f>G1405+G1406</f>
        <v>388345.38579999999</v>
      </c>
      <c r="G1413" s="162"/>
      <c r="H1413" s="32"/>
      <c r="I1413" s="89"/>
      <c r="J1413" s="115"/>
      <c r="K1413" s="115"/>
      <c r="L1413" s="115"/>
    </row>
    <row r="1415" spans="1:265" ht="22.5" customHeight="1">
      <c r="A1415" s="5" t="s">
        <v>1329</v>
      </c>
      <c r="B1415" s="5"/>
      <c r="C1415" s="5"/>
      <c r="H1415" s="24"/>
      <c r="J1415" s="3"/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25"/>
      <c r="AK1415" s="25"/>
      <c r="AL1415" s="25"/>
      <c r="AM1415" s="25"/>
      <c r="AN1415" s="25"/>
      <c r="AO1415" s="25"/>
      <c r="AP1415" s="25"/>
      <c r="AQ1415" s="25"/>
      <c r="AR1415" s="25"/>
      <c r="AS1415" s="25"/>
      <c r="AT1415" s="25"/>
      <c r="AU1415" s="25"/>
      <c r="AV1415" s="25"/>
      <c r="AW1415" s="25"/>
      <c r="AX1415" s="25"/>
      <c r="AY1415" s="25"/>
      <c r="AZ1415" s="25"/>
      <c r="BA1415" s="25"/>
      <c r="BB1415" s="25"/>
      <c r="BC1415" s="25"/>
      <c r="BD1415" s="25"/>
      <c r="BE1415" s="25"/>
      <c r="BF1415" s="25"/>
      <c r="BG1415" s="25"/>
      <c r="BH1415" s="25"/>
      <c r="BI1415" s="25"/>
      <c r="BJ1415" s="25"/>
      <c r="BK1415" s="25"/>
      <c r="BL1415" s="25"/>
      <c r="BM1415" s="25"/>
      <c r="BN1415" s="25"/>
      <c r="BO1415" s="25"/>
      <c r="BP1415" s="25"/>
      <c r="BQ1415" s="25"/>
      <c r="BR1415" s="25"/>
      <c r="BS1415" s="25"/>
      <c r="BT1415" s="25"/>
      <c r="BU1415" s="25"/>
      <c r="BV1415" s="25"/>
      <c r="BW1415" s="25"/>
      <c r="BX1415" s="25"/>
      <c r="BY1415" s="25"/>
      <c r="BZ1415" s="25"/>
      <c r="CA1415" s="25"/>
      <c r="CB1415" s="25"/>
      <c r="CC1415" s="25"/>
      <c r="CD1415" s="25"/>
      <c r="CE1415" s="25"/>
      <c r="CF1415" s="25"/>
      <c r="CG1415" s="25"/>
      <c r="CH1415" s="25"/>
      <c r="CI1415" s="25"/>
      <c r="CJ1415" s="25"/>
      <c r="CK1415" s="25"/>
      <c r="CL1415" s="25"/>
      <c r="CM1415" s="25"/>
      <c r="CN1415" s="25"/>
      <c r="CO1415" s="25"/>
      <c r="CP1415" s="25"/>
      <c r="CQ1415" s="25"/>
      <c r="CR1415" s="25"/>
      <c r="CS1415" s="25"/>
      <c r="CT1415" s="25"/>
      <c r="CU1415" s="25"/>
      <c r="CV1415" s="25"/>
      <c r="CW1415" s="25"/>
      <c r="CX1415" s="25"/>
      <c r="CY1415" s="25"/>
      <c r="CZ1415" s="25"/>
      <c r="DA1415" s="25"/>
      <c r="DB1415" s="25"/>
      <c r="DC1415" s="25"/>
      <c r="DD1415" s="25"/>
      <c r="DE1415" s="25"/>
      <c r="DF1415" s="25"/>
      <c r="DG1415" s="25"/>
      <c r="DH1415" s="25"/>
      <c r="DI1415" s="25"/>
      <c r="DJ1415" s="25"/>
      <c r="DK1415" s="25"/>
      <c r="DL1415" s="25"/>
      <c r="DM1415" s="25"/>
      <c r="DN1415" s="25"/>
      <c r="DO1415" s="25"/>
      <c r="DP1415" s="25"/>
      <c r="DQ1415" s="25"/>
      <c r="DR1415" s="25"/>
      <c r="DS1415" s="25"/>
      <c r="DT1415" s="25"/>
      <c r="DU1415" s="25"/>
      <c r="DV1415" s="25"/>
      <c r="DW1415" s="25"/>
      <c r="DX1415" s="25"/>
      <c r="DY1415" s="25"/>
      <c r="DZ1415" s="25"/>
      <c r="EA1415" s="25"/>
      <c r="EB1415" s="25"/>
      <c r="EC1415" s="25"/>
      <c r="ED1415" s="25"/>
      <c r="EE1415" s="25"/>
      <c r="EF1415" s="25"/>
      <c r="EG1415" s="25"/>
      <c r="EH1415" s="25"/>
      <c r="EI1415" s="25"/>
      <c r="EJ1415" s="25"/>
      <c r="EK1415" s="25"/>
      <c r="EL1415" s="25"/>
      <c r="EM1415" s="25"/>
      <c r="EN1415" s="25"/>
      <c r="EO1415" s="25"/>
      <c r="EP1415" s="25"/>
      <c r="EQ1415" s="25"/>
      <c r="ER1415" s="25"/>
      <c r="ES1415" s="25"/>
      <c r="ET1415" s="25"/>
      <c r="EU1415" s="25"/>
      <c r="EV1415" s="25"/>
      <c r="EW1415" s="25"/>
      <c r="EX1415" s="25"/>
      <c r="EY1415" s="25"/>
      <c r="EZ1415" s="25"/>
      <c r="FA1415" s="25"/>
      <c r="FB1415" s="25"/>
      <c r="FC1415" s="25"/>
      <c r="FD1415" s="25"/>
      <c r="FE1415" s="25"/>
      <c r="FF1415" s="25"/>
      <c r="FG1415" s="25"/>
      <c r="FH1415" s="25"/>
      <c r="FI1415" s="25"/>
      <c r="FJ1415" s="25"/>
      <c r="FK1415" s="25"/>
      <c r="FL1415" s="25"/>
      <c r="FM1415" s="25"/>
      <c r="FN1415" s="25"/>
      <c r="FO1415" s="25"/>
      <c r="FP1415" s="25"/>
      <c r="FQ1415" s="25"/>
      <c r="FR1415" s="25"/>
      <c r="FS1415" s="25"/>
      <c r="FT1415" s="25"/>
      <c r="FU1415" s="25"/>
      <c r="FV1415" s="25"/>
      <c r="FW1415" s="25"/>
      <c r="FX1415" s="25"/>
      <c r="FY1415" s="25"/>
      <c r="FZ1415" s="25"/>
      <c r="GA1415" s="25"/>
      <c r="GB1415" s="25"/>
      <c r="GC1415" s="25"/>
      <c r="GD1415" s="25"/>
      <c r="GE1415" s="25"/>
      <c r="GF1415" s="25"/>
      <c r="GG1415" s="25"/>
      <c r="GH1415" s="25"/>
      <c r="GI1415" s="25"/>
      <c r="GJ1415" s="25"/>
      <c r="GK1415" s="25"/>
      <c r="GL1415" s="25"/>
      <c r="GM1415" s="25"/>
      <c r="GN1415" s="25"/>
      <c r="GO1415" s="25"/>
      <c r="GP1415" s="25"/>
      <c r="GQ1415" s="25"/>
      <c r="GR1415" s="25"/>
      <c r="GS1415" s="25"/>
      <c r="GT1415" s="25"/>
      <c r="GU1415" s="25"/>
      <c r="GV1415" s="25"/>
      <c r="GW1415" s="25"/>
      <c r="GX1415" s="25"/>
      <c r="GY1415" s="25"/>
      <c r="GZ1415" s="25"/>
      <c r="HA1415" s="25"/>
      <c r="HB1415" s="25"/>
      <c r="HC1415" s="25"/>
      <c r="HD1415" s="25"/>
      <c r="HE1415" s="25"/>
      <c r="HF1415" s="25"/>
      <c r="HG1415" s="25"/>
      <c r="HH1415" s="25"/>
      <c r="HI1415" s="25"/>
      <c r="HJ1415" s="25"/>
      <c r="HK1415" s="25"/>
      <c r="HL1415" s="25"/>
      <c r="HM1415" s="25"/>
      <c r="HN1415" s="25"/>
      <c r="HO1415" s="25"/>
      <c r="HP1415" s="25"/>
      <c r="HQ1415" s="25"/>
      <c r="HR1415" s="25"/>
      <c r="HS1415" s="25"/>
      <c r="HT1415" s="25"/>
      <c r="HU1415" s="25"/>
      <c r="HV1415" s="25"/>
      <c r="HW1415" s="25"/>
      <c r="HX1415" s="25"/>
      <c r="HY1415" s="25"/>
      <c r="HZ1415" s="25"/>
      <c r="IA1415" s="25"/>
      <c r="IB1415" s="25"/>
      <c r="IC1415" s="25"/>
      <c r="ID1415" s="25"/>
      <c r="IE1415" s="25"/>
      <c r="IF1415" s="25"/>
      <c r="IG1415" s="25"/>
      <c r="IH1415" s="25"/>
      <c r="II1415" s="25"/>
      <c r="IJ1415" s="25"/>
      <c r="IK1415" s="25"/>
      <c r="IL1415" s="25"/>
      <c r="IM1415" s="25"/>
      <c r="IN1415" s="25"/>
      <c r="IO1415" s="25"/>
      <c r="IP1415" s="25"/>
      <c r="IQ1415" s="25"/>
      <c r="IR1415" s="25"/>
      <c r="IS1415" s="25"/>
      <c r="IT1415" s="25"/>
      <c r="IU1415" s="25"/>
      <c r="IV1415" s="25"/>
      <c r="IW1415" s="25"/>
      <c r="IX1415" s="25"/>
      <c r="IY1415" s="25"/>
      <c r="IZ1415" s="25"/>
      <c r="JA1415" s="25"/>
      <c r="JB1415" s="25"/>
      <c r="JC1415" s="25"/>
      <c r="JD1415" s="25"/>
      <c r="JE1415" s="25"/>
    </row>
    <row r="1417" spans="1:265">
      <c r="A1417" s="1" t="s">
        <v>1327</v>
      </c>
      <c r="B1417" s="2" t="s">
        <v>1328</v>
      </c>
      <c r="C1417" s="3" t="s">
        <v>1330</v>
      </c>
      <c r="D1417" s="93">
        <v>312413</v>
      </c>
      <c r="E1417" s="32"/>
      <c r="F1417" s="93">
        <f t="shared" ref="F1417" si="592">D1417*22%</f>
        <v>68730.86</v>
      </c>
      <c r="G1417" s="93">
        <f t="shared" ref="G1417" si="593">D1417+F1417</f>
        <v>381143.86</v>
      </c>
      <c r="H1417" s="43" t="s">
        <v>1339</v>
      </c>
    </row>
    <row r="1418" spans="1:265">
      <c r="A1418" s="1" t="s">
        <v>1327</v>
      </c>
      <c r="B1418" s="2" t="s">
        <v>1331</v>
      </c>
      <c r="C1418" s="3" t="s">
        <v>1332</v>
      </c>
      <c r="D1418" s="93">
        <v>23850</v>
      </c>
      <c r="E1418" s="32"/>
      <c r="F1418" s="93">
        <f t="shared" ref="F1418" si="594">D1418*22%</f>
        <v>5247</v>
      </c>
      <c r="G1418" s="93">
        <f t="shared" ref="G1418" si="595">D1418+F1418</f>
        <v>29097</v>
      </c>
      <c r="H1418" s="43" t="s">
        <v>1339</v>
      </c>
    </row>
    <row r="1420" spans="1:265" ht="12.95" customHeight="1">
      <c r="A1420" s="10"/>
      <c r="B1420" s="11"/>
      <c r="C1420" s="12"/>
      <c r="D1420" s="19"/>
      <c r="E1420" s="19"/>
      <c r="F1420" s="19"/>
      <c r="G1420" s="19"/>
      <c r="H1420" s="21"/>
      <c r="I1420" s="28"/>
      <c r="J1420" s="12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3"/>
      <c r="AI1420" s="13"/>
      <c r="AJ1420" s="13"/>
      <c r="AK1420" s="13"/>
      <c r="AL1420" s="13"/>
      <c r="AM1420" s="13"/>
      <c r="AN1420" s="13"/>
      <c r="AO1420" s="13"/>
      <c r="AP1420" s="13"/>
      <c r="AQ1420" s="13"/>
      <c r="AR1420" s="13"/>
      <c r="AS1420" s="13"/>
      <c r="AT1420" s="13"/>
      <c r="AU1420" s="13"/>
      <c r="AV1420" s="13"/>
      <c r="AW1420" s="13"/>
      <c r="AX1420" s="13"/>
      <c r="AY1420" s="13"/>
      <c r="AZ1420" s="13"/>
      <c r="BA1420" s="13"/>
      <c r="BB1420" s="13"/>
      <c r="BC1420" s="13"/>
      <c r="BD1420" s="13"/>
      <c r="BE1420" s="13"/>
      <c r="BF1420" s="13"/>
      <c r="BG1420" s="13"/>
      <c r="BH1420" s="13"/>
      <c r="BI1420" s="13"/>
      <c r="BJ1420" s="13"/>
      <c r="BK1420" s="13"/>
      <c r="BL1420" s="13"/>
      <c r="BM1420" s="13"/>
      <c r="BN1420" s="13"/>
      <c r="BO1420" s="13"/>
      <c r="BP1420" s="13"/>
      <c r="BQ1420" s="13"/>
      <c r="BR1420" s="13"/>
      <c r="BS1420" s="13"/>
      <c r="BT1420" s="13"/>
      <c r="BU1420" s="13"/>
      <c r="BV1420" s="13"/>
      <c r="BW1420" s="13"/>
      <c r="BX1420" s="13"/>
      <c r="BY1420" s="13"/>
      <c r="BZ1420" s="13"/>
      <c r="CA1420" s="13"/>
      <c r="CB1420" s="13"/>
      <c r="CC1420" s="13"/>
      <c r="CD1420" s="13"/>
      <c r="CE1420" s="13"/>
      <c r="CF1420" s="13"/>
      <c r="CG1420" s="13"/>
      <c r="CH1420" s="13"/>
      <c r="CI1420" s="13"/>
      <c r="CJ1420" s="13"/>
      <c r="CK1420" s="13"/>
      <c r="CL1420" s="13"/>
      <c r="CM1420" s="13"/>
      <c r="CN1420" s="13"/>
      <c r="CO1420" s="13"/>
      <c r="CP1420" s="13"/>
      <c r="CQ1420" s="13"/>
      <c r="CR1420" s="13"/>
      <c r="CS1420" s="13"/>
      <c r="CT1420" s="13"/>
      <c r="CU1420" s="13"/>
      <c r="CV1420" s="13"/>
      <c r="CW1420" s="13"/>
      <c r="CX1420" s="13"/>
      <c r="CY1420" s="13"/>
      <c r="CZ1420" s="13"/>
      <c r="DA1420" s="13"/>
      <c r="DB1420" s="13"/>
      <c r="DC1420" s="13"/>
      <c r="DD1420" s="13"/>
      <c r="DE1420" s="13"/>
      <c r="DF1420" s="13"/>
      <c r="DG1420" s="13"/>
      <c r="DH1420" s="13"/>
      <c r="DI1420" s="13"/>
      <c r="DJ1420" s="13"/>
      <c r="DK1420" s="13"/>
      <c r="DL1420" s="13"/>
      <c r="DM1420" s="13"/>
      <c r="DN1420" s="13"/>
      <c r="DO1420" s="13"/>
      <c r="DP1420" s="13"/>
      <c r="DQ1420" s="13"/>
      <c r="DR1420" s="13"/>
      <c r="DS1420" s="13"/>
      <c r="DT1420" s="13"/>
      <c r="DU1420" s="13"/>
      <c r="DV1420" s="13"/>
      <c r="DW1420" s="13"/>
      <c r="DX1420" s="13"/>
      <c r="DY1420" s="13"/>
      <c r="DZ1420" s="13"/>
      <c r="EA1420" s="13"/>
      <c r="EB1420" s="13"/>
      <c r="EC1420" s="13"/>
      <c r="ED1420" s="13"/>
      <c r="EE1420" s="13"/>
      <c r="EF1420" s="13"/>
      <c r="EG1420" s="13"/>
      <c r="EH1420" s="13"/>
      <c r="EI1420" s="13"/>
      <c r="EJ1420" s="13"/>
      <c r="EK1420" s="13"/>
      <c r="EL1420" s="13"/>
      <c r="EM1420" s="13"/>
      <c r="EN1420" s="13"/>
      <c r="EO1420" s="13"/>
      <c r="EP1420" s="13"/>
      <c r="EQ1420" s="13"/>
      <c r="ER1420" s="13"/>
      <c r="ES1420" s="13"/>
      <c r="ET1420" s="13"/>
      <c r="EU1420" s="13"/>
      <c r="EV1420" s="13"/>
      <c r="EW1420" s="13"/>
      <c r="EX1420" s="13"/>
      <c r="EY1420" s="13"/>
      <c r="EZ1420" s="13"/>
      <c r="FA1420" s="13"/>
      <c r="FB1420" s="13"/>
      <c r="FC1420" s="13"/>
      <c r="FD1420" s="13"/>
      <c r="FE1420" s="13"/>
      <c r="FF1420" s="13"/>
      <c r="FG1420" s="13"/>
      <c r="FH1420" s="13"/>
      <c r="FI1420" s="13"/>
      <c r="FJ1420" s="13"/>
      <c r="FK1420" s="13"/>
      <c r="FL1420" s="13"/>
      <c r="FM1420" s="13"/>
      <c r="FN1420" s="13"/>
      <c r="FO1420" s="13"/>
      <c r="FP1420" s="13"/>
      <c r="FQ1420" s="13"/>
      <c r="FR1420" s="13"/>
      <c r="FS1420" s="13"/>
      <c r="FT1420" s="13"/>
      <c r="FU1420" s="13"/>
      <c r="FV1420" s="13"/>
      <c r="FW1420" s="13"/>
      <c r="FX1420" s="13"/>
      <c r="FY1420" s="13"/>
      <c r="FZ1420" s="13"/>
      <c r="GA1420" s="13"/>
      <c r="GB1420" s="13"/>
      <c r="GC1420" s="13"/>
      <c r="GD1420" s="13"/>
      <c r="GE1420" s="13"/>
      <c r="GF1420" s="13"/>
      <c r="GG1420" s="13"/>
      <c r="GH1420" s="13"/>
      <c r="GI1420" s="13"/>
      <c r="GJ1420" s="13"/>
      <c r="GK1420" s="13"/>
      <c r="GL1420" s="13"/>
      <c r="GM1420" s="13"/>
      <c r="GN1420" s="13"/>
      <c r="GO1420" s="13"/>
      <c r="GP1420" s="13"/>
      <c r="GQ1420" s="13"/>
      <c r="GR1420" s="13"/>
      <c r="GS1420" s="13"/>
      <c r="GT1420" s="13"/>
      <c r="GU1420" s="13"/>
      <c r="GV1420" s="13"/>
      <c r="GW1420" s="13"/>
      <c r="GX1420" s="13"/>
      <c r="GY1420" s="13"/>
      <c r="GZ1420" s="13"/>
      <c r="HA1420" s="13"/>
      <c r="HB1420" s="13"/>
      <c r="HC1420" s="13"/>
      <c r="HD1420" s="13"/>
      <c r="HE1420" s="13"/>
      <c r="HF1420" s="13"/>
      <c r="HG1420" s="13"/>
      <c r="HH1420" s="13"/>
      <c r="HI1420" s="13"/>
      <c r="HJ1420" s="13"/>
      <c r="HK1420" s="13"/>
      <c r="HL1420" s="13"/>
      <c r="HM1420" s="13"/>
      <c r="HN1420" s="13"/>
      <c r="HO1420" s="13"/>
      <c r="HP1420" s="13"/>
      <c r="HQ1420" s="13"/>
      <c r="HR1420" s="13"/>
      <c r="HS1420" s="13"/>
      <c r="HT1420" s="13"/>
      <c r="HU1420" s="13"/>
      <c r="HV1420" s="13"/>
      <c r="HW1420" s="13"/>
      <c r="HX1420" s="13"/>
      <c r="HY1420" s="13"/>
      <c r="HZ1420" s="13"/>
      <c r="IA1420" s="13"/>
      <c r="IB1420" s="13"/>
      <c r="IC1420" s="13"/>
      <c r="ID1420" s="13"/>
      <c r="IE1420" s="13"/>
      <c r="IF1420" s="13"/>
      <c r="IG1420" s="13"/>
      <c r="IH1420" s="13"/>
      <c r="II1420" s="13"/>
      <c r="IJ1420" s="13"/>
      <c r="IK1420" s="13"/>
      <c r="IL1420" s="13"/>
      <c r="IM1420" s="13"/>
      <c r="IN1420" s="13"/>
      <c r="IO1420" s="13"/>
      <c r="IP1420" s="13"/>
      <c r="IQ1420" s="13"/>
      <c r="IR1420" s="13"/>
      <c r="IS1420" s="13"/>
      <c r="IT1420" s="13"/>
      <c r="IU1420" s="13"/>
      <c r="IV1420" s="13"/>
      <c r="IW1420" s="13"/>
      <c r="IX1420" s="13"/>
      <c r="IY1420" s="13"/>
      <c r="IZ1420" s="13"/>
      <c r="JA1420" s="13"/>
      <c r="JB1420" s="13"/>
      <c r="JC1420" s="13"/>
      <c r="JD1420" s="13"/>
      <c r="JE1420" s="13"/>
    </row>
    <row r="1421" spans="1:265" s="13" customFormat="1" ht="12.95" customHeight="1">
      <c r="A1421" s="1"/>
      <c r="B1421" s="2"/>
      <c r="C1421" s="3"/>
      <c r="D1421" s="16"/>
      <c r="E1421" s="16"/>
      <c r="F1421" s="16"/>
      <c r="G1421" s="16"/>
      <c r="H1421" s="20"/>
      <c r="I1421" s="27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  <c r="CW1421" s="4"/>
      <c r="CX1421" s="4"/>
      <c r="CY1421" s="4"/>
      <c r="CZ1421" s="4"/>
      <c r="DA1421" s="4"/>
      <c r="DB1421" s="4"/>
      <c r="DC1421" s="4"/>
      <c r="DD1421" s="4"/>
      <c r="DE1421" s="4"/>
      <c r="DF1421" s="4"/>
      <c r="DG1421" s="4"/>
      <c r="DH1421" s="4"/>
      <c r="DI1421" s="4"/>
      <c r="DJ1421" s="4"/>
      <c r="DK1421" s="4"/>
      <c r="DL1421" s="4"/>
      <c r="DM1421" s="4"/>
      <c r="DN1421" s="4"/>
      <c r="DO1421" s="4"/>
      <c r="DP1421" s="4"/>
      <c r="DQ1421" s="4"/>
      <c r="DR1421" s="4"/>
      <c r="DS1421" s="4"/>
      <c r="DT1421" s="4"/>
      <c r="DU1421" s="4"/>
      <c r="DV1421" s="4"/>
      <c r="DW1421" s="4"/>
      <c r="DX1421" s="4"/>
      <c r="DY1421" s="4"/>
      <c r="DZ1421" s="4"/>
      <c r="EA1421" s="4"/>
      <c r="EB1421" s="4"/>
      <c r="EC1421" s="4"/>
      <c r="ED1421" s="4"/>
      <c r="EE1421" s="4"/>
      <c r="EF1421" s="4"/>
      <c r="EG1421" s="4"/>
      <c r="EH1421" s="4"/>
      <c r="EI1421" s="4"/>
      <c r="EJ1421" s="4"/>
      <c r="EK1421" s="4"/>
      <c r="EL1421" s="4"/>
      <c r="EM1421" s="4"/>
      <c r="EN1421" s="4"/>
      <c r="EO1421" s="4"/>
      <c r="EP1421" s="4"/>
      <c r="EQ1421" s="4"/>
      <c r="ER1421" s="4"/>
      <c r="ES1421" s="4"/>
      <c r="ET1421" s="4"/>
      <c r="EU1421" s="4"/>
      <c r="EV1421" s="4"/>
      <c r="EW1421" s="4"/>
      <c r="EX1421" s="4"/>
      <c r="EY1421" s="4"/>
      <c r="EZ1421" s="4"/>
      <c r="FA1421" s="4"/>
      <c r="FB1421" s="4"/>
      <c r="FC1421" s="4"/>
      <c r="FD1421" s="4"/>
      <c r="FE1421" s="4"/>
      <c r="FF1421" s="4"/>
      <c r="FG1421" s="4"/>
      <c r="FH1421" s="4"/>
      <c r="FI1421" s="4"/>
      <c r="FJ1421" s="4"/>
      <c r="FK1421" s="4"/>
      <c r="FL1421" s="4"/>
      <c r="FM1421" s="4"/>
      <c r="FN1421" s="4"/>
      <c r="FO1421" s="4"/>
      <c r="FP1421" s="4"/>
      <c r="FQ1421" s="4"/>
      <c r="FR1421" s="4"/>
      <c r="FS1421" s="4"/>
      <c r="FT1421" s="4"/>
      <c r="FU1421" s="4"/>
      <c r="FV1421" s="4"/>
      <c r="FW1421" s="4"/>
      <c r="FX1421" s="4"/>
      <c r="FY1421" s="4"/>
      <c r="FZ1421" s="4"/>
      <c r="GA1421" s="4"/>
      <c r="GB1421" s="4"/>
      <c r="GC1421" s="4"/>
      <c r="GD1421" s="4"/>
      <c r="GE1421" s="4"/>
      <c r="GF1421" s="4"/>
      <c r="GG1421" s="4"/>
      <c r="GH1421" s="4"/>
      <c r="GI1421" s="4"/>
      <c r="GJ1421" s="4"/>
      <c r="GK1421" s="4"/>
      <c r="GL1421" s="4"/>
      <c r="GM1421" s="4"/>
      <c r="GN1421" s="4"/>
      <c r="GO1421" s="4"/>
      <c r="GP1421" s="4"/>
      <c r="GQ1421" s="4"/>
      <c r="GR1421" s="4"/>
      <c r="GS1421" s="4"/>
      <c r="GT1421" s="4"/>
      <c r="GU1421" s="4"/>
      <c r="GV1421" s="4"/>
      <c r="GW1421" s="4"/>
      <c r="GX1421" s="4"/>
      <c r="GY1421" s="4"/>
      <c r="GZ1421" s="4"/>
      <c r="HA1421" s="4"/>
      <c r="HB1421" s="4"/>
      <c r="HC1421" s="4"/>
      <c r="HD1421" s="4"/>
      <c r="HE1421" s="4"/>
      <c r="HF1421" s="4"/>
      <c r="HG1421" s="4"/>
      <c r="HH1421" s="4"/>
      <c r="HI1421" s="4"/>
      <c r="HJ1421" s="4"/>
      <c r="HK1421" s="4"/>
      <c r="HL1421" s="4"/>
      <c r="HM1421" s="4"/>
      <c r="HN1421" s="4"/>
      <c r="HO1421" s="4"/>
      <c r="HP1421" s="4"/>
      <c r="HQ1421" s="4"/>
      <c r="HR1421" s="4"/>
      <c r="HS1421" s="4"/>
      <c r="HT1421" s="4"/>
      <c r="HU1421" s="4"/>
      <c r="HV1421" s="4"/>
      <c r="HW1421" s="4"/>
      <c r="HX1421" s="4"/>
      <c r="HY1421" s="4"/>
      <c r="HZ1421" s="4"/>
      <c r="IA1421" s="4"/>
      <c r="IB1421" s="4"/>
      <c r="IC1421" s="4"/>
      <c r="ID1421" s="4"/>
      <c r="IE1421" s="4"/>
      <c r="IF1421" s="4"/>
      <c r="IG1421" s="4"/>
      <c r="IH1421" s="4"/>
      <c r="II1421" s="4"/>
      <c r="IJ1421" s="4"/>
      <c r="IK1421" s="4"/>
      <c r="IL1421" s="4"/>
      <c r="IM1421" s="4"/>
      <c r="IN1421" s="4"/>
      <c r="IO1421" s="4"/>
      <c r="IP1421" s="4"/>
      <c r="IQ1421" s="4"/>
      <c r="IR1421" s="4"/>
      <c r="IS1421" s="4"/>
      <c r="IT1421" s="4"/>
      <c r="IU1421" s="4"/>
      <c r="IV1421" s="4"/>
      <c r="IW1421" s="4"/>
      <c r="IX1421" s="4"/>
      <c r="IY1421" s="4"/>
      <c r="IZ1421" s="4"/>
      <c r="JA1421" s="4"/>
      <c r="JB1421" s="4"/>
      <c r="JC1421" s="4"/>
      <c r="JD1421" s="4"/>
      <c r="JE1421" s="4"/>
    </row>
    <row r="1422" spans="1:265">
      <c r="A1422" s="14" t="s">
        <v>8</v>
      </c>
      <c r="D1422" s="16">
        <f>SUM(D1414:D1421)</f>
        <v>336263</v>
      </c>
      <c r="F1422" s="16">
        <f>SUM(F1414:F1421)</f>
        <v>73977.86</v>
      </c>
      <c r="G1422" s="16">
        <f>SUM(G1414:G1421)</f>
        <v>410240.86</v>
      </c>
      <c r="I1422" s="32"/>
      <c r="J1422" s="23"/>
    </row>
    <row r="1423" spans="1:265">
      <c r="A1423" s="15"/>
      <c r="B1423" s="11"/>
      <c r="C1423" s="12"/>
      <c r="D1423" s="19"/>
      <c r="E1423" s="19"/>
      <c r="F1423" s="19"/>
      <c r="G1423" s="19"/>
      <c r="H1423" s="21"/>
      <c r="I1423" s="1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3"/>
      <c r="AI1423" s="13"/>
      <c r="AJ1423" s="13"/>
      <c r="AK1423" s="13"/>
      <c r="AL1423" s="13"/>
      <c r="AM1423" s="13"/>
      <c r="AN1423" s="13"/>
      <c r="AO1423" s="13"/>
      <c r="AP1423" s="13"/>
      <c r="AQ1423" s="13"/>
      <c r="AR1423" s="13"/>
      <c r="AS1423" s="13"/>
      <c r="AT1423" s="13"/>
      <c r="AU1423" s="13"/>
      <c r="AV1423" s="13"/>
      <c r="AW1423" s="13"/>
      <c r="AX1423" s="13"/>
      <c r="AY1423" s="13"/>
      <c r="AZ1423" s="13"/>
      <c r="BA1423" s="13"/>
      <c r="BB1423" s="13"/>
      <c r="BC1423" s="13"/>
      <c r="BD1423" s="13"/>
      <c r="BE1423" s="13"/>
      <c r="BF1423" s="13"/>
      <c r="BG1423" s="13"/>
      <c r="BH1423" s="13"/>
      <c r="BI1423" s="13"/>
      <c r="BJ1423" s="13"/>
      <c r="BK1423" s="13"/>
      <c r="BL1423" s="13"/>
      <c r="BM1423" s="13"/>
      <c r="BN1423" s="13"/>
      <c r="BO1423" s="13"/>
      <c r="BP1423" s="13"/>
      <c r="BQ1423" s="13"/>
      <c r="BR1423" s="13"/>
      <c r="BS1423" s="13"/>
      <c r="BT1423" s="13"/>
      <c r="BU1423" s="13"/>
      <c r="BV1423" s="13"/>
      <c r="BW1423" s="13"/>
      <c r="BX1423" s="13"/>
      <c r="BY1423" s="13"/>
      <c r="BZ1423" s="13"/>
      <c r="CA1423" s="13"/>
      <c r="CB1423" s="13"/>
      <c r="CC1423" s="13"/>
      <c r="CD1423" s="13"/>
      <c r="CE1423" s="13"/>
      <c r="CF1423" s="13"/>
      <c r="CG1423" s="13"/>
      <c r="CH1423" s="13"/>
      <c r="CI1423" s="13"/>
      <c r="CJ1423" s="13"/>
      <c r="CK1423" s="13"/>
      <c r="CL1423" s="13"/>
      <c r="CM1423" s="13"/>
      <c r="CN1423" s="13"/>
      <c r="CO1423" s="13"/>
      <c r="CP1423" s="13"/>
      <c r="CQ1423" s="13"/>
      <c r="CR1423" s="13"/>
      <c r="CS1423" s="13"/>
      <c r="CT1423" s="13"/>
      <c r="CU1423" s="13"/>
      <c r="CV1423" s="13"/>
      <c r="CW1423" s="13"/>
      <c r="CX1423" s="13"/>
      <c r="CY1423" s="13"/>
      <c r="CZ1423" s="13"/>
      <c r="DA1423" s="13"/>
      <c r="DB1423" s="13"/>
      <c r="DC1423" s="13"/>
      <c r="DD1423" s="13"/>
      <c r="DE1423" s="13"/>
      <c r="DF1423" s="13"/>
      <c r="DG1423" s="13"/>
      <c r="DH1423" s="13"/>
      <c r="DI1423" s="13"/>
      <c r="DJ1423" s="13"/>
      <c r="DK1423" s="13"/>
      <c r="DL1423" s="13"/>
      <c r="DM1423" s="13"/>
      <c r="DN1423" s="13"/>
      <c r="DO1423" s="13"/>
      <c r="DP1423" s="13"/>
      <c r="DQ1423" s="13"/>
      <c r="DR1423" s="13"/>
      <c r="DS1423" s="13"/>
      <c r="DT1423" s="13"/>
      <c r="DU1423" s="13"/>
      <c r="DV1423" s="13"/>
      <c r="DW1423" s="13"/>
      <c r="DX1423" s="13"/>
      <c r="DY1423" s="13"/>
      <c r="DZ1423" s="13"/>
      <c r="EA1423" s="13"/>
      <c r="EB1423" s="13"/>
      <c r="EC1423" s="13"/>
      <c r="ED1423" s="13"/>
      <c r="EE1423" s="13"/>
      <c r="EF1423" s="13"/>
      <c r="EG1423" s="13"/>
      <c r="EH1423" s="13"/>
      <c r="EI1423" s="13"/>
      <c r="EJ1423" s="13"/>
      <c r="EK1423" s="13"/>
      <c r="EL1423" s="13"/>
      <c r="EM1423" s="13"/>
      <c r="EN1423" s="13"/>
      <c r="EO1423" s="13"/>
      <c r="EP1423" s="13"/>
      <c r="EQ1423" s="13"/>
      <c r="ER1423" s="13"/>
      <c r="ES1423" s="13"/>
      <c r="ET1423" s="13"/>
      <c r="EU1423" s="13"/>
      <c r="EV1423" s="13"/>
      <c r="EW1423" s="13"/>
      <c r="EX1423" s="13"/>
      <c r="EY1423" s="13"/>
      <c r="EZ1423" s="13"/>
      <c r="FA1423" s="13"/>
      <c r="FB1423" s="13"/>
      <c r="FC1423" s="13"/>
      <c r="FD1423" s="13"/>
      <c r="FE1423" s="13"/>
      <c r="FF1423" s="13"/>
      <c r="FG1423" s="13"/>
      <c r="FH1423" s="13"/>
      <c r="FI1423" s="13"/>
      <c r="FJ1423" s="13"/>
      <c r="FK1423" s="13"/>
      <c r="FL1423" s="13"/>
      <c r="FM1423" s="13"/>
      <c r="FN1423" s="13"/>
      <c r="FO1423" s="13"/>
      <c r="FP1423" s="13"/>
      <c r="FQ1423" s="13"/>
      <c r="FR1423" s="13"/>
      <c r="FS1423" s="13"/>
      <c r="FT1423" s="13"/>
      <c r="FU1423" s="13"/>
      <c r="FV1423" s="13"/>
      <c r="FW1423" s="13"/>
      <c r="FX1423" s="13"/>
      <c r="FY1423" s="13"/>
      <c r="FZ1423" s="13"/>
      <c r="GA1423" s="13"/>
      <c r="GB1423" s="13"/>
      <c r="GC1423" s="13"/>
      <c r="GD1423" s="13"/>
      <c r="GE1423" s="13"/>
      <c r="GF1423" s="13"/>
      <c r="GG1423" s="13"/>
      <c r="GH1423" s="13"/>
      <c r="GI1423" s="13"/>
      <c r="GJ1423" s="13"/>
      <c r="GK1423" s="13"/>
      <c r="GL1423" s="13"/>
      <c r="GM1423" s="13"/>
      <c r="GN1423" s="13"/>
      <c r="GO1423" s="13"/>
      <c r="GP1423" s="13"/>
      <c r="GQ1423" s="13"/>
      <c r="GR1423" s="13"/>
      <c r="GS1423" s="13"/>
      <c r="GT1423" s="13"/>
      <c r="GU1423" s="13"/>
      <c r="GV1423" s="13"/>
      <c r="GW1423" s="13"/>
      <c r="GX1423" s="13"/>
      <c r="GY1423" s="13"/>
      <c r="GZ1423" s="13"/>
      <c r="HA1423" s="13"/>
      <c r="HB1423" s="13"/>
      <c r="HC1423" s="13"/>
      <c r="HD1423" s="13"/>
      <c r="HE1423" s="13"/>
      <c r="HF1423" s="13"/>
      <c r="HG1423" s="13"/>
      <c r="HH1423" s="13"/>
      <c r="HI1423" s="13"/>
      <c r="HJ1423" s="13"/>
      <c r="HK1423" s="13"/>
      <c r="HL1423" s="13"/>
      <c r="HM1423" s="13"/>
      <c r="HN1423" s="13"/>
      <c r="HO1423" s="13"/>
      <c r="HP1423" s="13"/>
      <c r="HQ1423" s="13"/>
      <c r="HR1423" s="13"/>
      <c r="HS1423" s="13"/>
      <c r="HT1423" s="13"/>
      <c r="HU1423" s="13"/>
      <c r="HV1423" s="13"/>
      <c r="HW1423" s="13"/>
      <c r="HX1423" s="13"/>
      <c r="HY1423" s="13"/>
      <c r="HZ1423" s="13"/>
      <c r="IA1423" s="13"/>
      <c r="IB1423" s="13"/>
      <c r="IC1423" s="13"/>
      <c r="ID1423" s="13"/>
      <c r="IE1423" s="13"/>
      <c r="IF1423" s="13"/>
      <c r="IG1423" s="13"/>
      <c r="IH1423" s="13"/>
      <c r="II1423" s="13"/>
      <c r="IJ1423" s="13"/>
      <c r="IK1423" s="13"/>
      <c r="IL1423" s="13"/>
      <c r="IM1423" s="13"/>
      <c r="IN1423" s="13"/>
      <c r="IO1423" s="13"/>
      <c r="IP1423" s="13"/>
      <c r="IQ1423" s="13"/>
      <c r="IR1423" s="13"/>
      <c r="IS1423" s="13"/>
      <c r="IT1423" s="13"/>
      <c r="IU1423" s="13"/>
      <c r="IV1423" s="13"/>
      <c r="IW1423" s="13"/>
      <c r="IX1423" s="13"/>
      <c r="IY1423" s="13"/>
      <c r="IZ1423" s="13"/>
      <c r="JA1423" s="13"/>
      <c r="JB1423" s="13"/>
      <c r="JC1423" s="13"/>
      <c r="JD1423" s="13"/>
      <c r="JE1423" s="13"/>
    </row>
    <row r="1425" spans="1:265" s="60" customFormat="1" ht="20.25" customHeight="1">
      <c r="A1425" s="29" t="s">
        <v>1340</v>
      </c>
      <c r="B1425" s="56"/>
      <c r="C1425" s="57" t="s">
        <v>1338</v>
      </c>
      <c r="D1425" s="58">
        <v>410240.86</v>
      </c>
      <c r="E1425" s="58"/>
      <c r="F1425" s="79">
        <f>G1417+G1418</f>
        <v>410240.86</v>
      </c>
      <c r="G1425" s="162"/>
      <c r="H1425" s="32"/>
      <c r="I1425" s="89"/>
      <c r="J1425" s="115"/>
      <c r="K1425" s="115"/>
      <c r="L1425" s="115"/>
    </row>
    <row r="1427" spans="1:265" ht="22.5" customHeight="1">
      <c r="A1427" s="5" t="s">
        <v>1337</v>
      </c>
      <c r="B1427" s="5"/>
      <c r="C1427" s="5"/>
      <c r="H1427" s="24"/>
      <c r="J1427" s="3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25"/>
      <c r="AK1427" s="25"/>
      <c r="AL1427" s="25"/>
      <c r="AM1427" s="25"/>
      <c r="AN1427" s="25"/>
      <c r="AO1427" s="25"/>
      <c r="AP1427" s="25"/>
      <c r="AQ1427" s="25"/>
      <c r="AR1427" s="25"/>
      <c r="AS1427" s="25"/>
      <c r="AT1427" s="25"/>
      <c r="AU1427" s="25"/>
      <c r="AV1427" s="25"/>
      <c r="AW1427" s="25"/>
      <c r="AX1427" s="25"/>
      <c r="AY1427" s="25"/>
      <c r="AZ1427" s="25"/>
      <c r="BA1427" s="25"/>
      <c r="BB1427" s="25"/>
      <c r="BC1427" s="25"/>
      <c r="BD1427" s="25"/>
      <c r="BE1427" s="25"/>
      <c r="BF1427" s="25"/>
      <c r="BG1427" s="25"/>
      <c r="BH1427" s="25"/>
      <c r="BI1427" s="25"/>
      <c r="BJ1427" s="25"/>
      <c r="BK1427" s="25"/>
      <c r="BL1427" s="25"/>
      <c r="BM1427" s="25"/>
      <c r="BN1427" s="25"/>
      <c r="BO1427" s="25"/>
      <c r="BP1427" s="25"/>
      <c r="BQ1427" s="25"/>
      <c r="BR1427" s="25"/>
      <c r="BS1427" s="25"/>
      <c r="BT1427" s="25"/>
      <c r="BU1427" s="25"/>
      <c r="BV1427" s="25"/>
      <c r="BW1427" s="25"/>
      <c r="BX1427" s="25"/>
      <c r="BY1427" s="25"/>
      <c r="BZ1427" s="25"/>
      <c r="CA1427" s="25"/>
      <c r="CB1427" s="25"/>
      <c r="CC1427" s="25"/>
      <c r="CD1427" s="25"/>
      <c r="CE1427" s="25"/>
      <c r="CF1427" s="25"/>
      <c r="CG1427" s="25"/>
      <c r="CH1427" s="25"/>
      <c r="CI1427" s="25"/>
      <c r="CJ1427" s="25"/>
      <c r="CK1427" s="25"/>
      <c r="CL1427" s="25"/>
      <c r="CM1427" s="25"/>
      <c r="CN1427" s="25"/>
      <c r="CO1427" s="25"/>
      <c r="CP1427" s="25"/>
      <c r="CQ1427" s="25"/>
      <c r="CR1427" s="25"/>
      <c r="CS1427" s="25"/>
      <c r="CT1427" s="25"/>
      <c r="CU1427" s="25"/>
      <c r="CV1427" s="25"/>
      <c r="CW1427" s="25"/>
      <c r="CX1427" s="25"/>
      <c r="CY1427" s="25"/>
      <c r="CZ1427" s="25"/>
      <c r="DA1427" s="25"/>
      <c r="DB1427" s="25"/>
      <c r="DC1427" s="25"/>
      <c r="DD1427" s="25"/>
      <c r="DE1427" s="25"/>
      <c r="DF1427" s="25"/>
      <c r="DG1427" s="25"/>
      <c r="DH1427" s="25"/>
      <c r="DI1427" s="25"/>
      <c r="DJ1427" s="25"/>
      <c r="DK1427" s="25"/>
      <c r="DL1427" s="25"/>
      <c r="DM1427" s="25"/>
      <c r="DN1427" s="25"/>
      <c r="DO1427" s="25"/>
      <c r="DP1427" s="25"/>
      <c r="DQ1427" s="25"/>
      <c r="DR1427" s="25"/>
      <c r="DS1427" s="25"/>
      <c r="DT1427" s="25"/>
      <c r="DU1427" s="25"/>
      <c r="DV1427" s="25"/>
      <c r="DW1427" s="25"/>
      <c r="DX1427" s="25"/>
      <c r="DY1427" s="25"/>
      <c r="DZ1427" s="25"/>
      <c r="EA1427" s="25"/>
      <c r="EB1427" s="25"/>
      <c r="EC1427" s="25"/>
      <c r="ED1427" s="25"/>
      <c r="EE1427" s="25"/>
      <c r="EF1427" s="25"/>
      <c r="EG1427" s="25"/>
      <c r="EH1427" s="25"/>
      <c r="EI1427" s="25"/>
      <c r="EJ1427" s="25"/>
      <c r="EK1427" s="25"/>
      <c r="EL1427" s="25"/>
      <c r="EM1427" s="25"/>
      <c r="EN1427" s="25"/>
      <c r="EO1427" s="25"/>
      <c r="EP1427" s="25"/>
      <c r="EQ1427" s="25"/>
      <c r="ER1427" s="25"/>
      <c r="ES1427" s="25"/>
      <c r="ET1427" s="25"/>
      <c r="EU1427" s="25"/>
      <c r="EV1427" s="25"/>
      <c r="EW1427" s="25"/>
      <c r="EX1427" s="25"/>
      <c r="EY1427" s="25"/>
      <c r="EZ1427" s="25"/>
      <c r="FA1427" s="25"/>
      <c r="FB1427" s="25"/>
      <c r="FC1427" s="25"/>
      <c r="FD1427" s="25"/>
      <c r="FE1427" s="25"/>
      <c r="FF1427" s="25"/>
      <c r="FG1427" s="25"/>
      <c r="FH1427" s="25"/>
      <c r="FI1427" s="25"/>
      <c r="FJ1427" s="25"/>
      <c r="FK1427" s="25"/>
      <c r="FL1427" s="25"/>
      <c r="FM1427" s="25"/>
      <c r="FN1427" s="25"/>
      <c r="FO1427" s="25"/>
      <c r="FP1427" s="25"/>
      <c r="FQ1427" s="25"/>
      <c r="FR1427" s="25"/>
      <c r="FS1427" s="25"/>
      <c r="FT1427" s="25"/>
      <c r="FU1427" s="25"/>
      <c r="FV1427" s="25"/>
      <c r="FW1427" s="25"/>
      <c r="FX1427" s="25"/>
      <c r="FY1427" s="25"/>
      <c r="FZ1427" s="25"/>
      <c r="GA1427" s="25"/>
      <c r="GB1427" s="25"/>
      <c r="GC1427" s="25"/>
      <c r="GD1427" s="25"/>
      <c r="GE1427" s="25"/>
      <c r="GF1427" s="25"/>
      <c r="GG1427" s="25"/>
      <c r="GH1427" s="25"/>
      <c r="GI1427" s="25"/>
      <c r="GJ1427" s="25"/>
      <c r="GK1427" s="25"/>
      <c r="GL1427" s="25"/>
      <c r="GM1427" s="25"/>
      <c r="GN1427" s="25"/>
      <c r="GO1427" s="25"/>
      <c r="GP1427" s="25"/>
      <c r="GQ1427" s="25"/>
      <c r="GR1427" s="25"/>
      <c r="GS1427" s="25"/>
      <c r="GT1427" s="25"/>
      <c r="GU1427" s="25"/>
      <c r="GV1427" s="25"/>
      <c r="GW1427" s="25"/>
      <c r="GX1427" s="25"/>
      <c r="GY1427" s="25"/>
      <c r="GZ1427" s="25"/>
      <c r="HA1427" s="25"/>
      <c r="HB1427" s="25"/>
      <c r="HC1427" s="25"/>
      <c r="HD1427" s="25"/>
      <c r="HE1427" s="25"/>
      <c r="HF1427" s="25"/>
      <c r="HG1427" s="25"/>
      <c r="HH1427" s="25"/>
      <c r="HI1427" s="25"/>
      <c r="HJ1427" s="25"/>
      <c r="HK1427" s="25"/>
      <c r="HL1427" s="25"/>
      <c r="HM1427" s="25"/>
      <c r="HN1427" s="25"/>
      <c r="HO1427" s="25"/>
      <c r="HP1427" s="25"/>
      <c r="HQ1427" s="25"/>
      <c r="HR1427" s="25"/>
      <c r="HS1427" s="25"/>
      <c r="HT1427" s="25"/>
      <c r="HU1427" s="25"/>
      <c r="HV1427" s="25"/>
      <c r="HW1427" s="25"/>
      <c r="HX1427" s="25"/>
      <c r="HY1427" s="25"/>
      <c r="HZ1427" s="25"/>
      <c r="IA1427" s="25"/>
      <c r="IB1427" s="25"/>
      <c r="IC1427" s="25"/>
      <c r="ID1427" s="25"/>
      <c r="IE1427" s="25"/>
      <c r="IF1427" s="25"/>
      <c r="IG1427" s="25"/>
      <c r="IH1427" s="25"/>
      <c r="II1427" s="25"/>
      <c r="IJ1427" s="25"/>
      <c r="IK1427" s="25"/>
      <c r="IL1427" s="25"/>
      <c r="IM1427" s="25"/>
      <c r="IN1427" s="25"/>
      <c r="IO1427" s="25"/>
      <c r="IP1427" s="25"/>
      <c r="IQ1427" s="25"/>
      <c r="IR1427" s="25"/>
      <c r="IS1427" s="25"/>
      <c r="IT1427" s="25"/>
      <c r="IU1427" s="25"/>
      <c r="IV1427" s="25"/>
      <c r="IW1427" s="25"/>
      <c r="IX1427" s="25"/>
      <c r="IY1427" s="25"/>
      <c r="IZ1427" s="25"/>
      <c r="JA1427" s="25"/>
      <c r="JB1427" s="25"/>
      <c r="JC1427" s="25"/>
      <c r="JD1427" s="25"/>
      <c r="JE1427" s="25"/>
    </row>
    <row r="1432" spans="1:265" ht="12.95" customHeight="1">
      <c r="A1432" s="10"/>
      <c r="B1432" s="11"/>
      <c r="C1432" s="12"/>
      <c r="D1432" s="19"/>
      <c r="E1432" s="19"/>
      <c r="F1432" s="19"/>
      <c r="G1432" s="19"/>
      <c r="H1432" s="21"/>
      <c r="I1432" s="28"/>
      <c r="J1432" s="12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3"/>
      <c r="AI1432" s="13"/>
      <c r="AJ1432" s="13"/>
      <c r="AK1432" s="13"/>
      <c r="AL1432" s="13"/>
      <c r="AM1432" s="13"/>
      <c r="AN1432" s="13"/>
      <c r="AO1432" s="13"/>
      <c r="AP1432" s="13"/>
      <c r="AQ1432" s="13"/>
      <c r="AR1432" s="13"/>
      <c r="AS1432" s="13"/>
      <c r="AT1432" s="13"/>
      <c r="AU1432" s="13"/>
      <c r="AV1432" s="13"/>
      <c r="AW1432" s="13"/>
      <c r="AX1432" s="13"/>
      <c r="AY1432" s="13"/>
      <c r="AZ1432" s="13"/>
      <c r="BA1432" s="13"/>
      <c r="BB1432" s="13"/>
      <c r="BC1432" s="13"/>
      <c r="BD1432" s="13"/>
      <c r="BE1432" s="13"/>
      <c r="BF1432" s="13"/>
      <c r="BG1432" s="13"/>
      <c r="BH1432" s="13"/>
      <c r="BI1432" s="13"/>
      <c r="BJ1432" s="13"/>
      <c r="BK1432" s="13"/>
      <c r="BL1432" s="13"/>
      <c r="BM1432" s="13"/>
      <c r="BN1432" s="13"/>
      <c r="BO1432" s="13"/>
      <c r="BP1432" s="13"/>
      <c r="BQ1432" s="13"/>
      <c r="BR1432" s="13"/>
      <c r="BS1432" s="13"/>
      <c r="BT1432" s="13"/>
      <c r="BU1432" s="13"/>
      <c r="BV1432" s="13"/>
      <c r="BW1432" s="13"/>
      <c r="BX1432" s="13"/>
      <c r="BY1432" s="13"/>
      <c r="BZ1432" s="13"/>
      <c r="CA1432" s="13"/>
      <c r="CB1432" s="13"/>
      <c r="CC1432" s="13"/>
      <c r="CD1432" s="13"/>
      <c r="CE1432" s="13"/>
      <c r="CF1432" s="13"/>
      <c r="CG1432" s="13"/>
      <c r="CH1432" s="13"/>
      <c r="CI1432" s="13"/>
      <c r="CJ1432" s="13"/>
      <c r="CK1432" s="13"/>
      <c r="CL1432" s="13"/>
      <c r="CM1432" s="13"/>
      <c r="CN1432" s="13"/>
      <c r="CO1432" s="13"/>
      <c r="CP1432" s="13"/>
      <c r="CQ1432" s="13"/>
      <c r="CR1432" s="13"/>
      <c r="CS1432" s="13"/>
      <c r="CT1432" s="13"/>
      <c r="CU1432" s="13"/>
      <c r="CV1432" s="13"/>
      <c r="CW1432" s="13"/>
      <c r="CX1432" s="13"/>
      <c r="CY1432" s="13"/>
      <c r="CZ1432" s="13"/>
      <c r="DA1432" s="13"/>
      <c r="DB1432" s="13"/>
      <c r="DC1432" s="13"/>
      <c r="DD1432" s="13"/>
      <c r="DE1432" s="13"/>
      <c r="DF1432" s="13"/>
      <c r="DG1432" s="13"/>
      <c r="DH1432" s="13"/>
      <c r="DI1432" s="13"/>
      <c r="DJ1432" s="13"/>
      <c r="DK1432" s="13"/>
      <c r="DL1432" s="13"/>
      <c r="DM1432" s="13"/>
      <c r="DN1432" s="13"/>
      <c r="DO1432" s="13"/>
      <c r="DP1432" s="13"/>
      <c r="DQ1432" s="13"/>
      <c r="DR1432" s="13"/>
      <c r="DS1432" s="13"/>
      <c r="DT1432" s="13"/>
      <c r="DU1432" s="13"/>
      <c r="DV1432" s="13"/>
      <c r="DW1432" s="13"/>
      <c r="DX1432" s="13"/>
      <c r="DY1432" s="13"/>
      <c r="DZ1432" s="13"/>
      <c r="EA1432" s="13"/>
      <c r="EB1432" s="13"/>
      <c r="EC1432" s="13"/>
      <c r="ED1432" s="13"/>
      <c r="EE1432" s="13"/>
      <c r="EF1432" s="13"/>
      <c r="EG1432" s="13"/>
      <c r="EH1432" s="13"/>
      <c r="EI1432" s="13"/>
      <c r="EJ1432" s="13"/>
      <c r="EK1432" s="13"/>
      <c r="EL1432" s="13"/>
      <c r="EM1432" s="13"/>
      <c r="EN1432" s="13"/>
      <c r="EO1432" s="13"/>
      <c r="EP1432" s="13"/>
      <c r="EQ1432" s="13"/>
      <c r="ER1432" s="13"/>
      <c r="ES1432" s="13"/>
      <c r="ET1432" s="13"/>
      <c r="EU1432" s="13"/>
      <c r="EV1432" s="13"/>
      <c r="EW1432" s="13"/>
      <c r="EX1432" s="13"/>
      <c r="EY1432" s="13"/>
      <c r="EZ1432" s="13"/>
      <c r="FA1432" s="13"/>
      <c r="FB1432" s="13"/>
      <c r="FC1432" s="13"/>
      <c r="FD1432" s="13"/>
      <c r="FE1432" s="13"/>
      <c r="FF1432" s="13"/>
      <c r="FG1432" s="13"/>
      <c r="FH1432" s="13"/>
      <c r="FI1432" s="13"/>
      <c r="FJ1432" s="13"/>
      <c r="FK1432" s="13"/>
      <c r="FL1432" s="13"/>
      <c r="FM1432" s="13"/>
      <c r="FN1432" s="13"/>
      <c r="FO1432" s="13"/>
      <c r="FP1432" s="13"/>
      <c r="FQ1432" s="13"/>
      <c r="FR1432" s="13"/>
      <c r="FS1432" s="13"/>
      <c r="FT1432" s="13"/>
      <c r="FU1432" s="13"/>
      <c r="FV1432" s="13"/>
      <c r="FW1432" s="13"/>
      <c r="FX1432" s="13"/>
      <c r="FY1432" s="13"/>
      <c r="FZ1432" s="13"/>
      <c r="GA1432" s="13"/>
      <c r="GB1432" s="13"/>
      <c r="GC1432" s="13"/>
      <c r="GD1432" s="13"/>
      <c r="GE1432" s="13"/>
      <c r="GF1432" s="13"/>
      <c r="GG1432" s="13"/>
      <c r="GH1432" s="13"/>
      <c r="GI1432" s="13"/>
      <c r="GJ1432" s="13"/>
      <c r="GK1432" s="13"/>
      <c r="GL1432" s="13"/>
      <c r="GM1432" s="13"/>
      <c r="GN1432" s="13"/>
      <c r="GO1432" s="13"/>
      <c r="GP1432" s="13"/>
      <c r="GQ1432" s="13"/>
      <c r="GR1432" s="13"/>
      <c r="GS1432" s="13"/>
      <c r="GT1432" s="13"/>
      <c r="GU1432" s="13"/>
      <c r="GV1432" s="13"/>
      <c r="GW1432" s="13"/>
      <c r="GX1432" s="13"/>
      <c r="GY1432" s="13"/>
      <c r="GZ1432" s="13"/>
      <c r="HA1432" s="13"/>
      <c r="HB1432" s="13"/>
      <c r="HC1432" s="13"/>
      <c r="HD1432" s="13"/>
      <c r="HE1432" s="13"/>
      <c r="HF1432" s="13"/>
      <c r="HG1432" s="13"/>
      <c r="HH1432" s="13"/>
      <c r="HI1432" s="13"/>
      <c r="HJ1432" s="13"/>
      <c r="HK1432" s="13"/>
      <c r="HL1432" s="13"/>
      <c r="HM1432" s="13"/>
      <c r="HN1432" s="13"/>
      <c r="HO1432" s="13"/>
      <c r="HP1432" s="13"/>
      <c r="HQ1432" s="13"/>
      <c r="HR1432" s="13"/>
      <c r="HS1432" s="13"/>
      <c r="HT1432" s="13"/>
      <c r="HU1432" s="13"/>
      <c r="HV1432" s="13"/>
      <c r="HW1432" s="13"/>
      <c r="HX1432" s="13"/>
      <c r="HY1432" s="13"/>
      <c r="HZ1432" s="13"/>
      <c r="IA1432" s="13"/>
      <c r="IB1432" s="13"/>
      <c r="IC1432" s="13"/>
      <c r="ID1432" s="13"/>
      <c r="IE1432" s="13"/>
      <c r="IF1432" s="13"/>
      <c r="IG1432" s="13"/>
      <c r="IH1432" s="13"/>
      <c r="II1432" s="13"/>
      <c r="IJ1432" s="13"/>
      <c r="IK1432" s="13"/>
      <c r="IL1432" s="13"/>
      <c r="IM1432" s="13"/>
      <c r="IN1432" s="13"/>
      <c r="IO1432" s="13"/>
      <c r="IP1432" s="13"/>
      <c r="IQ1432" s="13"/>
      <c r="IR1432" s="13"/>
      <c r="IS1432" s="13"/>
      <c r="IT1432" s="13"/>
      <c r="IU1432" s="13"/>
      <c r="IV1432" s="13"/>
      <c r="IW1432" s="13"/>
      <c r="IX1432" s="13"/>
      <c r="IY1432" s="13"/>
      <c r="IZ1432" s="13"/>
      <c r="JA1432" s="13"/>
      <c r="JB1432" s="13"/>
      <c r="JC1432" s="13"/>
      <c r="JD1432" s="13"/>
      <c r="JE1432" s="13"/>
    </row>
    <row r="1433" spans="1:265" s="13" customFormat="1" ht="12.95" customHeight="1">
      <c r="A1433" s="1"/>
      <c r="B1433" s="2"/>
      <c r="C1433" s="3"/>
      <c r="D1433" s="16"/>
      <c r="E1433" s="16"/>
      <c r="F1433" s="16"/>
      <c r="G1433" s="16"/>
      <c r="H1433" s="20"/>
      <c r="I1433" s="27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  <c r="CW1433" s="4"/>
      <c r="CX1433" s="4"/>
      <c r="CY1433" s="4"/>
      <c r="CZ1433" s="4"/>
      <c r="DA1433" s="4"/>
      <c r="DB1433" s="4"/>
      <c r="DC1433" s="4"/>
      <c r="DD1433" s="4"/>
      <c r="DE1433" s="4"/>
      <c r="DF1433" s="4"/>
      <c r="DG1433" s="4"/>
      <c r="DH1433" s="4"/>
      <c r="DI1433" s="4"/>
      <c r="DJ1433" s="4"/>
      <c r="DK1433" s="4"/>
      <c r="DL1433" s="4"/>
      <c r="DM1433" s="4"/>
      <c r="DN1433" s="4"/>
      <c r="DO1433" s="4"/>
      <c r="DP1433" s="4"/>
      <c r="DQ1433" s="4"/>
      <c r="DR1433" s="4"/>
      <c r="DS1433" s="4"/>
      <c r="DT1433" s="4"/>
      <c r="DU1433" s="4"/>
      <c r="DV1433" s="4"/>
      <c r="DW1433" s="4"/>
      <c r="DX1433" s="4"/>
      <c r="DY1433" s="4"/>
      <c r="DZ1433" s="4"/>
      <c r="EA1433" s="4"/>
      <c r="EB1433" s="4"/>
      <c r="EC1433" s="4"/>
      <c r="ED1433" s="4"/>
      <c r="EE1433" s="4"/>
      <c r="EF1433" s="4"/>
      <c r="EG1433" s="4"/>
      <c r="EH1433" s="4"/>
      <c r="EI1433" s="4"/>
      <c r="EJ1433" s="4"/>
      <c r="EK1433" s="4"/>
      <c r="EL1433" s="4"/>
      <c r="EM1433" s="4"/>
      <c r="EN1433" s="4"/>
      <c r="EO1433" s="4"/>
      <c r="EP1433" s="4"/>
      <c r="EQ1433" s="4"/>
      <c r="ER1433" s="4"/>
      <c r="ES1433" s="4"/>
      <c r="ET1433" s="4"/>
      <c r="EU1433" s="4"/>
      <c r="EV1433" s="4"/>
      <c r="EW1433" s="4"/>
      <c r="EX1433" s="4"/>
      <c r="EY1433" s="4"/>
      <c r="EZ1433" s="4"/>
      <c r="FA1433" s="4"/>
      <c r="FB1433" s="4"/>
      <c r="FC1433" s="4"/>
      <c r="FD1433" s="4"/>
      <c r="FE1433" s="4"/>
      <c r="FF1433" s="4"/>
      <c r="FG1433" s="4"/>
      <c r="FH1433" s="4"/>
      <c r="FI1433" s="4"/>
      <c r="FJ1433" s="4"/>
      <c r="FK1433" s="4"/>
      <c r="FL1433" s="4"/>
      <c r="FM1433" s="4"/>
      <c r="FN1433" s="4"/>
      <c r="FO1433" s="4"/>
      <c r="FP1433" s="4"/>
      <c r="FQ1433" s="4"/>
      <c r="FR1433" s="4"/>
      <c r="FS1433" s="4"/>
      <c r="FT1433" s="4"/>
      <c r="FU1433" s="4"/>
      <c r="FV1433" s="4"/>
      <c r="FW1433" s="4"/>
      <c r="FX1433" s="4"/>
      <c r="FY1433" s="4"/>
      <c r="FZ1433" s="4"/>
      <c r="GA1433" s="4"/>
      <c r="GB1433" s="4"/>
      <c r="GC1433" s="4"/>
      <c r="GD1433" s="4"/>
      <c r="GE1433" s="4"/>
      <c r="GF1433" s="4"/>
      <c r="GG1433" s="4"/>
      <c r="GH1433" s="4"/>
      <c r="GI1433" s="4"/>
      <c r="GJ1433" s="4"/>
      <c r="GK1433" s="4"/>
      <c r="GL1433" s="4"/>
      <c r="GM1433" s="4"/>
      <c r="GN1433" s="4"/>
      <c r="GO1433" s="4"/>
      <c r="GP1433" s="4"/>
      <c r="GQ1433" s="4"/>
      <c r="GR1433" s="4"/>
      <c r="GS1433" s="4"/>
      <c r="GT1433" s="4"/>
      <c r="GU1433" s="4"/>
      <c r="GV1433" s="4"/>
      <c r="GW1433" s="4"/>
      <c r="GX1433" s="4"/>
      <c r="GY1433" s="4"/>
      <c r="GZ1433" s="4"/>
      <c r="HA1433" s="4"/>
      <c r="HB1433" s="4"/>
      <c r="HC1433" s="4"/>
      <c r="HD1433" s="4"/>
      <c r="HE1433" s="4"/>
      <c r="HF1433" s="4"/>
      <c r="HG1433" s="4"/>
      <c r="HH1433" s="4"/>
      <c r="HI1433" s="4"/>
      <c r="HJ1433" s="4"/>
      <c r="HK1433" s="4"/>
      <c r="HL1433" s="4"/>
      <c r="HM1433" s="4"/>
      <c r="HN1433" s="4"/>
      <c r="HO1433" s="4"/>
      <c r="HP1433" s="4"/>
      <c r="HQ1433" s="4"/>
      <c r="HR1433" s="4"/>
      <c r="HS1433" s="4"/>
      <c r="HT1433" s="4"/>
      <c r="HU1433" s="4"/>
      <c r="HV1433" s="4"/>
      <c r="HW1433" s="4"/>
      <c r="HX1433" s="4"/>
      <c r="HY1433" s="4"/>
      <c r="HZ1433" s="4"/>
      <c r="IA1433" s="4"/>
      <c r="IB1433" s="4"/>
      <c r="IC1433" s="4"/>
      <c r="ID1433" s="4"/>
      <c r="IE1433" s="4"/>
      <c r="IF1433" s="4"/>
      <c r="IG1433" s="4"/>
      <c r="IH1433" s="4"/>
      <c r="II1433" s="4"/>
      <c r="IJ1433" s="4"/>
      <c r="IK1433" s="4"/>
      <c r="IL1433" s="4"/>
      <c r="IM1433" s="4"/>
      <c r="IN1433" s="4"/>
      <c r="IO1433" s="4"/>
      <c r="IP1433" s="4"/>
      <c r="IQ1433" s="4"/>
      <c r="IR1433" s="4"/>
      <c r="IS1433" s="4"/>
      <c r="IT1433" s="4"/>
      <c r="IU1433" s="4"/>
      <c r="IV1433" s="4"/>
      <c r="IW1433" s="4"/>
      <c r="IX1433" s="4"/>
      <c r="IY1433" s="4"/>
      <c r="IZ1433" s="4"/>
      <c r="JA1433" s="4"/>
      <c r="JB1433" s="4"/>
      <c r="JC1433" s="4"/>
      <c r="JD1433" s="4"/>
      <c r="JE1433" s="4"/>
    </row>
    <row r="1434" spans="1:265">
      <c r="A1434" s="14" t="s">
        <v>8</v>
      </c>
      <c r="D1434" s="16">
        <f>SUM(D1427:D1433)</f>
        <v>0</v>
      </c>
      <c r="F1434" s="16">
        <f>SUM(F1427:F1433)</f>
        <v>0</v>
      </c>
      <c r="G1434" s="16">
        <f>SUM(G1427:G1433)</f>
        <v>0</v>
      </c>
      <c r="I1434" s="32"/>
      <c r="J1434" s="23"/>
    </row>
    <row r="1435" spans="1:265">
      <c r="A1435" s="15"/>
      <c r="B1435" s="11"/>
      <c r="C1435" s="12"/>
      <c r="D1435" s="19"/>
      <c r="E1435" s="19"/>
      <c r="F1435" s="19"/>
      <c r="G1435" s="19"/>
      <c r="H1435" s="21"/>
      <c r="I1435" s="1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3"/>
      <c r="AI1435" s="13"/>
      <c r="AJ1435" s="13"/>
      <c r="AK1435" s="13"/>
      <c r="AL1435" s="13"/>
      <c r="AM1435" s="13"/>
      <c r="AN1435" s="13"/>
      <c r="AO1435" s="13"/>
      <c r="AP1435" s="13"/>
      <c r="AQ1435" s="13"/>
      <c r="AR1435" s="13"/>
      <c r="AS1435" s="13"/>
      <c r="AT1435" s="13"/>
      <c r="AU1435" s="13"/>
      <c r="AV1435" s="13"/>
      <c r="AW1435" s="13"/>
      <c r="AX1435" s="13"/>
      <c r="AY1435" s="13"/>
      <c r="AZ1435" s="13"/>
      <c r="BA1435" s="13"/>
      <c r="BB1435" s="13"/>
      <c r="BC1435" s="13"/>
      <c r="BD1435" s="13"/>
      <c r="BE1435" s="13"/>
      <c r="BF1435" s="13"/>
      <c r="BG1435" s="13"/>
      <c r="BH1435" s="13"/>
      <c r="BI1435" s="13"/>
      <c r="BJ1435" s="13"/>
      <c r="BK1435" s="13"/>
      <c r="BL1435" s="13"/>
      <c r="BM1435" s="13"/>
      <c r="BN1435" s="13"/>
      <c r="BO1435" s="13"/>
      <c r="BP1435" s="13"/>
      <c r="BQ1435" s="13"/>
      <c r="BR1435" s="13"/>
      <c r="BS1435" s="13"/>
      <c r="BT1435" s="13"/>
      <c r="BU1435" s="13"/>
      <c r="BV1435" s="13"/>
      <c r="BW1435" s="13"/>
      <c r="BX1435" s="13"/>
      <c r="BY1435" s="13"/>
      <c r="BZ1435" s="13"/>
      <c r="CA1435" s="13"/>
      <c r="CB1435" s="13"/>
      <c r="CC1435" s="13"/>
      <c r="CD1435" s="13"/>
      <c r="CE1435" s="13"/>
      <c r="CF1435" s="13"/>
      <c r="CG1435" s="13"/>
      <c r="CH1435" s="13"/>
      <c r="CI1435" s="13"/>
      <c r="CJ1435" s="13"/>
      <c r="CK1435" s="13"/>
      <c r="CL1435" s="13"/>
      <c r="CM1435" s="13"/>
      <c r="CN1435" s="13"/>
      <c r="CO1435" s="13"/>
      <c r="CP1435" s="13"/>
      <c r="CQ1435" s="13"/>
      <c r="CR1435" s="13"/>
      <c r="CS1435" s="13"/>
      <c r="CT1435" s="13"/>
      <c r="CU1435" s="13"/>
      <c r="CV1435" s="13"/>
      <c r="CW1435" s="13"/>
      <c r="CX1435" s="13"/>
      <c r="CY1435" s="13"/>
      <c r="CZ1435" s="13"/>
      <c r="DA1435" s="13"/>
      <c r="DB1435" s="13"/>
      <c r="DC1435" s="13"/>
      <c r="DD1435" s="13"/>
      <c r="DE1435" s="13"/>
      <c r="DF1435" s="13"/>
      <c r="DG1435" s="13"/>
      <c r="DH1435" s="13"/>
      <c r="DI1435" s="13"/>
      <c r="DJ1435" s="13"/>
      <c r="DK1435" s="13"/>
      <c r="DL1435" s="13"/>
      <c r="DM1435" s="13"/>
      <c r="DN1435" s="13"/>
      <c r="DO1435" s="13"/>
      <c r="DP1435" s="13"/>
      <c r="DQ1435" s="13"/>
      <c r="DR1435" s="13"/>
      <c r="DS1435" s="13"/>
      <c r="DT1435" s="13"/>
      <c r="DU1435" s="13"/>
      <c r="DV1435" s="13"/>
      <c r="DW1435" s="13"/>
      <c r="DX1435" s="13"/>
      <c r="DY1435" s="13"/>
      <c r="DZ1435" s="13"/>
      <c r="EA1435" s="13"/>
      <c r="EB1435" s="13"/>
      <c r="EC1435" s="13"/>
      <c r="ED1435" s="13"/>
      <c r="EE1435" s="13"/>
      <c r="EF1435" s="13"/>
      <c r="EG1435" s="13"/>
      <c r="EH1435" s="13"/>
      <c r="EI1435" s="13"/>
      <c r="EJ1435" s="13"/>
      <c r="EK1435" s="13"/>
      <c r="EL1435" s="13"/>
      <c r="EM1435" s="13"/>
      <c r="EN1435" s="13"/>
      <c r="EO1435" s="13"/>
      <c r="EP1435" s="13"/>
      <c r="EQ1435" s="13"/>
      <c r="ER1435" s="13"/>
      <c r="ES1435" s="13"/>
      <c r="ET1435" s="13"/>
      <c r="EU1435" s="13"/>
      <c r="EV1435" s="13"/>
      <c r="EW1435" s="13"/>
      <c r="EX1435" s="13"/>
      <c r="EY1435" s="13"/>
      <c r="EZ1435" s="13"/>
      <c r="FA1435" s="13"/>
      <c r="FB1435" s="13"/>
      <c r="FC1435" s="13"/>
      <c r="FD1435" s="13"/>
      <c r="FE1435" s="13"/>
      <c r="FF1435" s="13"/>
      <c r="FG1435" s="13"/>
      <c r="FH1435" s="13"/>
      <c r="FI1435" s="13"/>
      <c r="FJ1435" s="13"/>
      <c r="FK1435" s="13"/>
      <c r="FL1435" s="13"/>
      <c r="FM1435" s="13"/>
      <c r="FN1435" s="13"/>
      <c r="FO1435" s="13"/>
      <c r="FP1435" s="13"/>
      <c r="FQ1435" s="13"/>
      <c r="FR1435" s="13"/>
      <c r="FS1435" s="13"/>
      <c r="FT1435" s="13"/>
      <c r="FU1435" s="13"/>
      <c r="FV1435" s="13"/>
      <c r="FW1435" s="13"/>
      <c r="FX1435" s="13"/>
      <c r="FY1435" s="13"/>
      <c r="FZ1435" s="13"/>
      <c r="GA1435" s="13"/>
      <c r="GB1435" s="13"/>
      <c r="GC1435" s="13"/>
      <c r="GD1435" s="13"/>
      <c r="GE1435" s="13"/>
      <c r="GF1435" s="13"/>
      <c r="GG1435" s="13"/>
      <c r="GH1435" s="13"/>
      <c r="GI1435" s="13"/>
      <c r="GJ1435" s="13"/>
      <c r="GK1435" s="13"/>
      <c r="GL1435" s="13"/>
      <c r="GM1435" s="13"/>
      <c r="GN1435" s="13"/>
      <c r="GO1435" s="13"/>
      <c r="GP1435" s="13"/>
      <c r="GQ1435" s="13"/>
      <c r="GR1435" s="13"/>
      <c r="GS1435" s="13"/>
      <c r="GT1435" s="13"/>
      <c r="GU1435" s="13"/>
      <c r="GV1435" s="13"/>
      <c r="GW1435" s="13"/>
      <c r="GX1435" s="13"/>
      <c r="GY1435" s="13"/>
      <c r="GZ1435" s="13"/>
      <c r="HA1435" s="13"/>
      <c r="HB1435" s="13"/>
      <c r="HC1435" s="13"/>
      <c r="HD1435" s="13"/>
      <c r="HE1435" s="13"/>
      <c r="HF1435" s="13"/>
      <c r="HG1435" s="13"/>
      <c r="HH1435" s="13"/>
      <c r="HI1435" s="13"/>
      <c r="HJ1435" s="13"/>
      <c r="HK1435" s="13"/>
      <c r="HL1435" s="13"/>
      <c r="HM1435" s="13"/>
      <c r="HN1435" s="13"/>
      <c r="HO1435" s="13"/>
      <c r="HP1435" s="13"/>
      <c r="HQ1435" s="13"/>
      <c r="HR1435" s="13"/>
      <c r="HS1435" s="13"/>
      <c r="HT1435" s="13"/>
      <c r="HU1435" s="13"/>
      <c r="HV1435" s="13"/>
      <c r="HW1435" s="13"/>
      <c r="HX1435" s="13"/>
      <c r="HY1435" s="13"/>
      <c r="HZ1435" s="13"/>
      <c r="IA1435" s="13"/>
      <c r="IB1435" s="13"/>
      <c r="IC1435" s="13"/>
      <c r="ID1435" s="13"/>
      <c r="IE1435" s="13"/>
      <c r="IF1435" s="13"/>
      <c r="IG1435" s="13"/>
      <c r="IH1435" s="13"/>
      <c r="II1435" s="13"/>
      <c r="IJ1435" s="13"/>
      <c r="IK1435" s="13"/>
      <c r="IL1435" s="13"/>
      <c r="IM1435" s="13"/>
      <c r="IN1435" s="13"/>
      <c r="IO1435" s="13"/>
      <c r="IP1435" s="13"/>
      <c r="IQ1435" s="13"/>
      <c r="IR1435" s="13"/>
      <c r="IS1435" s="13"/>
      <c r="IT1435" s="13"/>
      <c r="IU1435" s="13"/>
      <c r="IV1435" s="13"/>
      <c r="IW1435" s="13"/>
      <c r="IX1435" s="13"/>
      <c r="IY1435" s="13"/>
      <c r="IZ1435" s="13"/>
      <c r="JA1435" s="13"/>
      <c r="JB1435" s="13"/>
      <c r="JC1435" s="13"/>
      <c r="JD1435" s="13"/>
      <c r="JE1435" s="13"/>
    </row>
    <row r="1440" spans="1:265" ht="22.5" customHeight="1">
      <c r="A1440" s="5" t="s">
        <v>1344</v>
      </c>
      <c r="B1440" s="5"/>
      <c r="C1440" s="5"/>
      <c r="H1440" s="24"/>
      <c r="J1440" s="3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25"/>
      <c r="AK1440" s="25"/>
      <c r="AL1440" s="25"/>
      <c r="AM1440" s="25"/>
      <c r="AN1440" s="25"/>
      <c r="AO1440" s="25"/>
      <c r="AP1440" s="25"/>
      <c r="AQ1440" s="25"/>
      <c r="AR1440" s="25"/>
      <c r="AS1440" s="25"/>
      <c r="AT1440" s="25"/>
      <c r="AU1440" s="25"/>
      <c r="AV1440" s="25"/>
      <c r="AW1440" s="25"/>
      <c r="AX1440" s="25"/>
      <c r="AY1440" s="25"/>
      <c r="AZ1440" s="25"/>
      <c r="BA1440" s="25"/>
      <c r="BB1440" s="25"/>
      <c r="BC1440" s="25"/>
      <c r="BD1440" s="25"/>
      <c r="BE1440" s="25"/>
      <c r="BF1440" s="25"/>
      <c r="BG1440" s="25"/>
      <c r="BH1440" s="25"/>
      <c r="BI1440" s="25"/>
      <c r="BJ1440" s="25"/>
      <c r="BK1440" s="25"/>
      <c r="BL1440" s="25"/>
      <c r="BM1440" s="25"/>
      <c r="BN1440" s="25"/>
      <c r="BO1440" s="25"/>
      <c r="BP1440" s="25"/>
      <c r="BQ1440" s="25"/>
      <c r="BR1440" s="25"/>
      <c r="BS1440" s="25"/>
      <c r="BT1440" s="25"/>
      <c r="BU1440" s="25"/>
      <c r="BV1440" s="25"/>
      <c r="BW1440" s="25"/>
      <c r="BX1440" s="25"/>
      <c r="BY1440" s="25"/>
      <c r="BZ1440" s="25"/>
      <c r="CA1440" s="25"/>
      <c r="CB1440" s="25"/>
      <c r="CC1440" s="25"/>
      <c r="CD1440" s="25"/>
      <c r="CE1440" s="25"/>
      <c r="CF1440" s="25"/>
      <c r="CG1440" s="25"/>
      <c r="CH1440" s="25"/>
      <c r="CI1440" s="25"/>
      <c r="CJ1440" s="25"/>
      <c r="CK1440" s="25"/>
      <c r="CL1440" s="25"/>
      <c r="CM1440" s="25"/>
      <c r="CN1440" s="25"/>
      <c r="CO1440" s="25"/>
      <c r="CP1440" s="25"/>
      <c r="CQ1440" s="25"/>
      <c r="CR1440" s="25"/>
      <c r="CS1440" s="25"/>
      <c r="CT1440" s="25"/>
      <c r="CU1440" s="25"/>
      <c r="CV1440" s="25"/>
      <c r="CW1440" s="25"/>
      <c r="CX1440" s="25"/>
      <c r="CY1440" s="25"/>
      <c r="CZ1440" s="25"/>
      <c r="DA1440" s="25"/>
      <c r="DB1440" s="25"/>
      <c r="DC1440" s="25"/>
      <c r="DD1440" s="25"/>
      <c r="DE1440" s="25"/>
      <c r="DF1440" s="25"/>
      <c r="DG1440" s="25"/>
      <c r="DH1440" s="25"/>
      <c r="DI1440" s="25"/>
      <c r="DJ1440" s="25"/>
      <c r="DK1440" s="25"/>
      <c r="DL1440" s="25"/>
      <c r="DM1440" s="25"/>
      <c r="DN1440" s="25"/>
      <c r="DO1440" s="25"/>
      <c r="DP1440" s="25"/>
      <c r="DQ1440" s="25"/>
      <c r="DR1440" s="25"/>
      <c r="DS1440" s="25"/>
      <c r="DT1440" s="25"/>
      <c r="DU1440" s="25"/>
      <c r="DV1440" s="25"/>
      <c r="DW1440" s="25"/>
      <c r="DX1440" s="25"/>
      <c r="DY1440" s="25"/>
      <c r="DZ1440" s="25"/>
      <c r="EA1440" s="25"/>
      <c r="EB1440" s="25"/>
      <c r="EC1440" s="25"/>
      <c r="ED1440" s="25"/>
      <c r="EE1440" s="25"/>
      <c r="EF1440" s="25"/>
      <c r="EG1440" s="25"/>
      <c r="EH1440" s="25"/>
      <c r="EI1440" s="25"/>
      <c r="EJ1440" s="25"/>
      <c r="EK1440" s="25"/>
      <c r="EL1440" s="25"/>
      <c r="EM1440" s="25"/>
      <c r="EN1440" s="25"/>
      <c r="EO1440" s="25"/>
      <c r="EP1440" s="25"/>
      <c r="EQ1440" s="25"/>
      <c r="ER1440" s="25"/>
      <c r="ES1440" s="25"/>
      <c r="ET1440" s="25"/>
      <c r="EU1440" s="25"/>
      <c r="EV1440" s="25"/>
      <c r="EW1440" s="25"/>
      <c r="EX1440" s="25"/>
      <c r="EY1440" s="25"/>
      <c r="EZ1440" s="25"/>
      <c r="FA1440" s="25"/>
      <c r="FB1440" s="25"/>
      <c r="FC1440" s="25"/>
      <c r="FD1440" s="25"/>
      <c r="FE1440" s="25"/>
      <c r="FF1440" s="25"/>
      <c r="FG1440" s="25"/>
      <c r="FH1440" s="25"/>
      <c r="FI1440" s="25"/>
      <c r="FJ1440" s="25"/>
      <c r="FK1440" s="25"/>
      <c r="FL1440" s="25"/>
      <c r="FM1440" s="25"/>
      <c r="FN1440" s="25"/>
      <c r="FO1440" s="25"/>
      <c r="FP1440" s="25"/>
      <c r="FQ1440" s="25"/>
      <c r="FR1440" s="25"/>
      <c r="FS1440" s="25"/>
      <c r="FT1440" s="25"/>
      <c r="FU1440" s="25"/>
      <c r="FV1440" s="25"/>
      <c r="FW1440" s="25"/>
      <c r="FX1440" s="25"/>
      <c r="FY1440" s="25"/>
      <c r="FZ1440" s="25"/>
      <c r="GA1440" s="25"/>
      <c r="GB1440" s="25"/>
      <c r="GC1440" s="25"/>
      <c r="GD1440" s="25"/>
      <c r="GE1440" s="25"/>
      <c r="GF1440" s="25"/>
      <c r="GG1440" s="25"/>
      <c r="GH1440" s="25"/>
      <c r="GI1440" s="25"/>
      <c r="GJ1440" s="25"/>
      <c r="GK1440" s="25"/>
      <c r="GL1440" s="25"/>
      <c r="GM1440" s="25"/>
      <c r="GN1440" s="25"/>
      <c r="GO1440" s="25"/>
      <c r="GP1440" s="25"/>
      <c r="GQ1440" s="25"/>
      <c r="GR1440" s="25"/>
      <c r="GS1440" s="25"/>
      <c r="GT1440" s="25"/>
      <c r="GU1440" s="25"/>
      <c r="GV1440" s="25"/>
      <c r="GW1440" s="25"/>
      <c r="GX1440" s="25"/>
      <c r="GY1440" s="25"/>
      <c r="GZ1440" s="25"/>
      <c r="HA1440" s="25"/>
      <c r="HB1440" s="25"/>
      <c r="HC1440" s="25"/>
      <c r="HD1440" s="25"/>
      <c r="HE1440" s="25"/>
      <c r="HF1440" s="25"/>
      <c r="HG1440" s="25"/>
      <c r="HH1440" s="25"/>
      <c r="HI1440" s="25"/>
      <c r="HJ1440" s="25"/>
      <c r="HK1440" s="25"/>
      <c r="HL1440" s="25"/>
      <c r="HM1440" s="25"/>
      <c r="HN1440" s="25"/>
      <c r="HO1440" s="25"/>
      <c r="HP1440" s="25"/>
      <c r="HQ1440" s="25"/>
      <c r="HR1440" s="25"/>
      <c r="HS1440" s="25"/>
      <c r="HT1440" s="25"/>
      <c r="HU1440" s="25"/>
      <c r="HV1440" s="25"/>
      <c r="HW1440" s="25"/>
      <c r="HX1440" s="25"/>
      <c r="HY1440" s="25"/>
      <c r="HZ1440" s="25"/>
      <c r="IA1440" s="25"/>
      <c r="IB1440" s="25"/>
      <c r="IC1440" s="25"/>
      <c r="ID1440" s="25"/>
      <c r="IE1440" s="25"/>
      <c r="IF1440" s="25"/>
      <c r="IG1440" s="25"/>
      <c r="IH1440" s="25"/>
      <c r="II1440" s="25"/>
      <c r="IJ1440" s="25"/>
      <c r="IK1440" s="25"/>
      <c r="IL1440" s="25"/>
      <c r="IM1440" s="25"/>
      <c r="IN1440" s="25"/>
      <c r="IO1440" s="25"/>
      <c r="IP1440" s="25"/>
      <c r="IQ1440" s="25"/>
      <c r="IR1440" s="25"/>
      <c r="IS1440" s="25"/>
      <c r="IT1440" s="25"/>
      <c r="IU1440" s="25"/>
      <c r="IV1440" s="25"/>
      <c r="IW1440" s="25"/>
      <c r="IX1440" s="25"/>
      <c r="IY1440" s="25"/>
      <c r="IZ1440" s="25"/>
      <c r="JA1440" s="25"/>
      <c r="JB1440" s="25"/>
      <c r="JC1440" s="25"/>
      <c r="JD1440" s="25"/>
      <c r="JE1440" s="25"/>
    </row>
    <row r="1442" spans="1:265">
      <c r="A1442" s="1" t="s">
        <v>1343</v>
      </c>
      <c r="B1442" s="2" t="s">
        <v>1352</v>
      </c>
      <c r="C1442" s="3" t="s">
        <v>1342</v>
      </c>
      <c r="D1442" s="16">
        <v>14476</v>
      </c>
      <c r="G1442" s="16">
        <v>14476</v>
      </c>
      <c r="H1442" s="43" t="s">
        <v>1367</v>
      </c>
    </row>
    <row r="1443" spans="1:265">
      <c r="A1443" s="1" t="s">
        <v>1346</v>
      </c>
      <c r="B1443" s="2" t="s">
        <v>1353</v>
      </c>
      <c r="C1443" s="3" t="s">
        <v>1345</v>
      </c>
      <c r="D1443" s="16">
        <v>312412</v>
      </c>
      <c r="F1443" s="16">
        <f>D1443*22%</f>
        <v>68730.64</v>
      </c>
      <c r="G1443" s="16">
        <f>D1443+F1443</f>
        <v>381142.64</v>
      </c>
      <c r="H1443" s="43" t="s">
        <v>1366</v>
      </c>
    </row>
    <row r="1444" spans="1:265">
      <c r="A1444" s="1" t="s">
        <v>1346</v>
      </c>
      <c r="B1444" s="2" t="s">
        <v>1354</v>
      </c>
      <c r="C1444" s="3" t="s">
        <v>1347</v>
      </c>
      <c r="D1444" s="16">
        <v>23850</v>
      </c>
      <c r="F1444" s="16">
        <f>D1444*22%</f>
        <v>5247</v>
      </c>
      <c r="G1444" s="16">
        <f>D1444+F1444</f>
        <v>29097</v>
      </c>
      <c r="H1444" s="43" t="s">
        <v>1366</v>
      </c>
    </row>
    <row r="1447" spans="1:265" ht="12.95" customHeight="1">
      <c r="A1447" s="10"/>
      <c r="B1447" s="11"/>
      <c r="C1447" s="12"/>
      <c r="D1447" s="19"/>
      <c r="E1447" s="19"/>
      <c r="F1447" s="19"/>
      <c r="G1447" s="19"/>
      <c r="H1447" s="21"/>
      <c r="I1447" s="28"/>
      <c r="J1447" s="12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3"/>
      <c r="AI1447" s="13"/>
      <c r="AJ1447" s="13"/>
      <c r="AK1447" s="13"/>
      <c r="AL1447" s="13"/>
      <c r="AM1447" s="13"/>
      <c r="AN1447" s="13"/>
      <c r="AO1447" s="13"/>
      <c r="AP1447" s="13"/>
      <c r="AQ1447" s="13"/>
      <c r="AR1447" s="13"/>
      <c r="AS1447" s="13"/>
      <c r="AT1447" s="13"/>
      <c r="AU1447" s="13"/>
      <c r="AV1447" s="13"/>
      <c r="AW1447" s="13"/>
      <c r="AX1447" s="13"/>
      <c r="AY1447" s="13"/>
      <c r="AZ1447" s="13"/>
      <c r="BA1447" s="13"/>
      <c r="BB1447" s="13"/>
      <c r="BC1447" s="13"/>
      <c r="BD1447" s="13"/>
      <c r="BE1447" s="13"/>
      <c r="BF1447" s="13"/>
      <c r="BG1447" s="13"/>
      <c r="BH1447" s="13"/>
      <c r="BI1447" s="13"/>
      <c r="BJ1447" s="13"/>
      <c r="BK1447" s="13"/>
      <c r="BL1447" s="13"/>
      <c r="BM1447" s="13"/>
      <c r="BN1447" s="13"/>
      <c r="BO1447" s="13"/>
      <c r="BP1447" s="13"/>
      <c r="BQ1447" s="13"/>
      <c r="BR1447" s="13"/>
      <c r="BS1447" s="13"/>
      <c r="BT1447" s="13"/>
      <c r="BU1447" s="13"/>
      <c r="BV1447" s="13"/>
      <c r="BW1447" s="13"/>
      <c r="BX1447" s="13"/>
      <c r="BY1447" s="13"/>
      <c r="BZ1447" s="13"/>
      <c r="CA1447" s="13"/>
      <c r="CB1447" s="13"/>
      <c r="CC1447" s="13"/>
      <c r="CD1447" s="13"/>
      <c r="CE1447" s="13"/>
      <c r="CF1447" s="13"/>
      <c r="CG1447" s="13"/>
      <c r="CH1447" s="13"/>
      <c r="CI1447" s="13"/>
      <c r="CJ1447" s="13"/>
      <c r="CK1447" s="13"/>
      <c r="CL1447" s="13"/>
      <c r="CM1447" s="13"/>
      <c r="CN1447" s="13"/>
      <c r="CO1447" s="13"/>
      <c r="CP1447" s="13"/>
      <c r="CQ1447" s="13"/>
      <c r="CR1447" s="13"/>
      <c r="CS1447" s="13"/>
      <c r="CT1447" s="13"/>
      <c r="CU1447" s="13"/>
      <c r="CV1447" s="13"/>
      <c r="CW1447" s="13"/>
      <c r="CX1447" s="13"/>
      <c r="CY1447" s="13"/>
      <c r="CZ1447" s="13"/>
      <c r="DA1447" s="13"/>
      <c r="DB1447" s="13"/>
      <c r="DC1447" s="13"/>
      <c r="DD1447" s="13"/>
      <c r="DE1447" s="13"/>
      <c r="DF1447" s="13"/>
      <c r="DG1447" s="13"/>
      <c r="DH1447" s="13"/>
      <c r="DI1447" s="13"/>
      <c r="DJ1447" s="13"/>
      <c r="DK1447" s="13"/>
      <c r="DL1447" s="13"/>
      <c r="DM1447" s="13"/>
      <c r="DN1447" s="13"/>
      <c r="DO1447" s="13"/>
      <c r="DP1447" s="13"/>
      <c r="DQ1447" s="13"/>
      <c r="DR1447" s="13"/>
      <c r="DS1447" s="13"/>
      <c r="DT1447" s="13"/>
      <c r="DU1447" s="13"/>
      <c r="DV1447" s="13"/>
      <c r="DW1447" s="13"/>
      <c r="DX1447" s="13"/>
      <c r="DY1447" s="13"/>
      <c r="DZ1447" s="13"/>
      <c r="EA1447" s="13"/>
      <c r="EB1447" s="13"/>
      <c r="EC1447" s="13"/>
      <c r="ED1447" s="13"/>
      <c r="EE1447" s="13"/>
      <c r="EF1447" s="13"/>
      <c r="EG1447" s="13"/>
      <c r="EH1447" s="13"/>
      <c r="EI1447" s="13"/>
      <c r="EJ1447" s="13"/>
      <c r="EK1447" s="13"/>
      <c r="EL1447" s="13"/>
      <c r="EM1447" s="13"/>
      <c r="EN1447" s="13"/>
      <c r="EO1447" s="13"/>
      <c r="EP1447" s="13"/>
      <c r="EQ1447" s="13"/>
      <c r="ER1447" s="13"/>
      <c r="ES1447" s="13"/>
      <c r="ET1447" s="13"/>
      <c r="EU1447" s="13"/>
      <c r="EV1447" s="13"/>
      <c r="EW1447" s="13"/>
      <c r="EX1447" s="13"/>
      <c r="EY1447" s="13"/>
      <c r="EZ1447" s="13"/>
      <c r="FA1447" s="13"/>
      <c r="FB1447" s="13"/>
      <c r="FC1447" s="13"/>
      <c r="FD1447" s="13"/>
      <c r="FE1447" s="13"/>
      <c r="FF1447" s="13"/>
      <c r="FG1447" s="13"/>
      <c r="FH1447" s="13"/>
      <c r="FI1447" s="13"/>
      <c r="FJ1447" s="13"/>
      <c r="FK1447" s="13"/>
      <c r="FL1447" s="13"/>
      <c r="FM1447" s="13"/>
      <c r="FN1447" s="13"/>
      <c r="FO1447" s="13"/>
      <c r="FP1447" s="13"/>
      <c r="FQ1447" s="13"/>
      <c r="FR1447" s="13"/>
      <c r="FS1447" s="13"/>
      <c r="FT1447" s="13"/>
      <c r="FU1447" s="13"/>
      <c r="FV1447" s="13"/>
      <c r="FW1447" s="13"/>
      <c r="FX1447" s="13"/>
      <c r="FY1447" s="13"/>
      <c r="FZ1447" s="13"/>
      <c r="GA1447" s="13"/>
      <c r="GB1447" s="13"/>
      <c r="GC1447" s="13"/>
      <c r="GD1447" s="13"/>
      <c r="GE1447" s="13"/>
      <c r="GF1447" s="13"/>
      <c r="GG1447" s="13"/>
      <c r="GH1447" s="13"/>
      <c r="GI1447" s="13"/>
      <c r="GJ1447" s="13"/>
      <c r="GK1447" s="13"/>
      <c r="GL1447" s="13"/>
      <c r="GM1447" s="13"/>
      <c r="GN1447" s="13"/>
      <c r="GO1447" s="13"/>
      <c r="GP1447" s="13"/>
      <c r="GQ1447" s="13"/>
      <c r="GR1447" s="13"/>
      <c r="GS1447" s="13"/>
      <c r="GT1447" s="13"/>
      <c r="GU1447" s="13"/>
      <c r="GV1447" s="13"/>
      <c r="GW1447" s="13"/>
      <c r="GX1447" s="13"/>
      <c r="GY1447" s="13"/>
      <c r="GZ1447" s="13"/>
      <c r="HA1447" s="13"/>
      <c r="HB1447" s="13"/>
      <c r="HC1447" s="13"/>
      <c r="HD1447" s="13"/>
      <c r="HE1447" s="13"/>
      <c r="HF1447" s="13"/>
      <c r="HG1447" s="13"/>
      <c r="HH1447" s="13"/>
      <c r="HI1447" s="13"/>
      <c r="HJ1447" s="13"/>
      <c r="HK1447" s="13"/>
      <c r="HL1447" s="13"/>
      <c r="HM1447" s="13"/>
      <c r="HN1447" s="13"/>
      <c r="HO1447" s="13"/>
      <c r="HP1447" s="13"/>
      <c r="HQ1447" s="13"/>
      <c r="HR1447" s="13"/>
      <c r="HS1447" s="13"/>
      <c r="HT1447" s="13"/>
      <c r="HU1447" s="13"/>
      <c r="HV1447" s="13"/>
      <c r="HW1447" s="13"/>
      <c r="HX1447" s="13"/>
      <c r="HY1447" s="13"/>
      <c r="HZ1447" s="13"/>
      <c r="IA1447" s="13"/>
      <c r="IB1447" s="13"/>
      <c r="IC1447" s="13"/>
      <c r="ID1447" s="13"/>
      <c r="IE1447" s="13"/>
      <c r="IF1447" s="13"/>
      <c r="IG1447" s="13"/>
      <c r="IH1447" s="13"/>
      <c r="II1447" s="13"/>
      <c r="IJ1447" s="13"/>
      <c r="IK1447" s="13"/>
      <c r="IL1447" s="13"/>
      <c r="IM1447" s="13"/>
      <c r="IN1447" s="13"/>
      <c r="IO1447" s="13"/>
      <c r="IP1447" s="13"/>
      <c r="IQ1447" s="13"/>
      <c r="IR1447" s="13"/>
      <c r="IS1447" s="13"/>
      <c r="IT1447" s="13"/>
      <c r="IU1447" s="13"/>
      <c r="IV1447" s="13"/>
      <c r="IW1447" s="13"/>
      <c r="IX1447" s="13"/>
      <c r="IY1447" s="13"/>
      <c r="IZ1447" s="13"/>
      <c r="JA1447" s="13"/>
      <c r="JB1447" s="13"/>
      <c r="JC1447" s="13"/>
      <c r="JD1447" s="13"/>
      <c r="JE1447" s="13"/>
    </row>
    <row r="1448" spans="1:265" s="13" customFormat="1" ht="12.95" customHeight="1">
      <c r="A1448" s="1"/>
      <c r="B1448" s="2"/>
      <c r="C1448" s="3"/>
      <c r="D1448" s="16"/>
      <c r="E1448" s="16"/>
      <c r="F1448" s="16"/>
      <c r="G1448" s="16"/>
      <c r="H1448" s="20"/>
      <c r="I1448" s="27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  <c r="CW1448" s="4"/>
      <c r="CX1448" s="4"/>
      <c r="CY1448" s="4"/>
      <c r="CZ1448" s="4"/>
      <c r="DA1448" s="4"/>
      <c r="DB1448" s="4"/>
      <c r="DC1448" s="4"/>
      <c r="DD1448" s="4"/>
      <c r="DE1448" s="4"/>
      <c r="DF1448" s="4"/>
      <c r="DG1448" s="4"/>
      <c r="DH1448" s="4"/>
      <c r="DI1448" s="4"/>
      <c r="DJ1448" s="4"/>
      <c r="DK1448" s="4"/>
      <c r="DL1448" s="4"/>
      <c r="DM1448" s="4"/>
      <c r="DN1448" s="4"/>
      <c r="DO1448" s="4"/>
      <c r="DP1448" s="4"/>
      <c r="DQ1448" s="4"/>
      <c r="DR1448" s="4"/>
      <c r="DS1448" s="4"/>
      <c r="DT1448" s="4"/>
      <c r="DU1448" s="4"/>
      <c r="DV1448" s="4"/>
      <c r="DW1448" s="4"/>
      <c r="DX1448" s="4"/>
      <c r="DY1448" s="4"/>
      <c r="DZ1448" s="4"/>
      <c r="EA1448" s="4"/>
      <c r="EB1448" s="4"/>
      <c r="EC1448" s="4"/>
      <c r="ED1448" s="4"/>
      <c r="EE1448" s="4"/>
      <c r="EF1448" s="4"/>
      <c r="EG1448" s="4"/>
      <c r="EH1448" s="4"/>
      <c r="EI1448" s="4"/>
      <c r="EJ1448" s="4"/>
      <c r="EK1448" s="4"/>
      <c r="EL1448" s="4"/>
      <c r="EM1448" s="4"/>
      <c r="EN1448" s="4"/>
      <c r="EO1448" s="4"/>
      <c r="EP1448" s="4"/>
      <c r="EQ1448" s="4"/>
      <c r="ER1448" s="4"/>
      <c r="ES1448" s="4"/>
      <c r="ET1448" s="4"/>
      <c r="EU1448" s="4"/>
      <c r="EV1448" s="4"/>
      <c r="EW1448" s="4"/>
      <c r="EX1448" s="4"/>
      <c r="EY1448" s="4"/>
      <c r="EZ1448" s="4"/>
      <c r="FA1448" s="4"/>
      <c r="FB1448" s="4"/>
      <c r="FC1448" s="4"/>
      <c r="FD1448" s="4"/>
      <c r="FE1448" s="4"/>
      <c r="FF1448" s="4"/>
      <c r="FG1448" s="4"/>
      <c r="FH1448" s="4"/>
      <c r="FI1448" s="4"/>
      <c r="FJ1448" s="4"/>
      <c r="FK1448" s="4"/>
      <c r="FL1448" s="4"/>
      <c r="FM1448" s="4"/>
      <c r="FN1448" s="4"/>
      <c r="FO1448" s="4"/>
      <c r="FP1448" s="4"/>
      <c r="FQ1448" s="4"/>
      <c r="FR1448" s="4"/>
      <c r="FS1448" s="4"/>
      <c r="FT1448" s="4"/>
      <c r="FU1448" s="4"/>
      <c r="FV1448" s="4"/>
      <c r="FW1448" s="4"/>
      <c r="FX1448" s="4"/>
      <c r="FY1448" s="4"/>
      <c r="FZ1448" s="4"/>
      <c r="GA1448" s="4"/>
      <c r="GB1448" s="4"/>
      <c r="GC1448" s="4"/>
      <c r="GD1448" s="4"/>
      <c r="GE1448" s="4"/>
      <c r="GF1448" s="4"/>
      <c r="GG1448" s="4"/>
      <c r="GH1448" s="4"/>
      <c r="GI1448" s="4"/>
      <c r="GJ1448" s="4"/>
      <c r="GK1448" s="4"/>
      <c r="GL1448" s="4"/>
      <c r="GM1448" s="4"/>
      <c r="GN1448" s="4"/>
      <c r="GO1448" s="4"/>
      <c r="GP1448" s="4"/>
      <c r="GQ1448" s="4"/>
      <c r="GR1448" s="4"/>
      <c r="GS1448" s="4"/>
      <c r="GT1448" s="4"/>
      <c r="GU1448" s="4"/>
      <c r="GV1448" s="4"/>
      <c r="GW1448" s="4"/>
      <c r="GX1448" s="4"/>
      <c r="GY1448" s="4"/>
      <c r="GZ1448" s="4"/>
      <c r="HA1448" s="4"/>
      <c r="HB1448" s="4"/>
      <c r="HC1448" s="4"/>
      <c r="HD1448" s="4"/>
      <c r="HE1448" s="4"/>
      <c r="HF1448" s="4"/>
      <c r="HG1448" s="4"/>
      <c r="HH1448" s="4"/>
      <c r="HI1448" s="4"/>
      <c r="HJ1448" s="4"/>
      <c r="HK1448" s="4"/>
      <c r="HL1448" s="4"/>
      <c r="HM1448" s="4"/>
      <c r="HN1448" s="4"/>
      <c r="HO1448" s="4"/>
      <c r="HP1448" s="4"/>
      <c r="HQ1448" s="4"/>
      <c r="HR1448" s="4"/>
      <c r="HS1448" s="4"/>
      <c r="HT1448" s="4"/>
      <c r="HU1448" s="4"/>
      <c r="HV1448" s="4"/>
      <c r="HW1448" s="4"/>
      <c r="HX1448" s="4"/>
      <c r="HY1448" s="4"/>
      <c r="HZ1448" s="4"/>
      <c r="IA1448" s="4"/>
      <c r="IB1448" s="4"/>
      <c r="IC1448" s="4"/>
      <c r="ID1448" s="4"/>
      <c r="IE1448" s="4"/>
      <c r="IF1448" s="4"/>
      <c r="IG1448" s="4"/>
      <c r="IH1448" s="4"/>
      <c r="II1448" s="4"/>
      <c r="IJ1448" s="4"/>
      <c r="IK1448" s="4"/>
      <c r="IL1448" s="4"/>
      <c r="IM1448" s="4"/>
      <c r="IN1448" s="4"/>
      <c r="IO1448" s="4"/>
      <c r="IP1448" s="4"/>
      <c r="IQ1448" s="4"/>
      <c r="IR1448" s="4"/>
      <c r="IS1448" s="4"/>
      <c r="IT1448" s="4"/>
      <c r="IU1448" s="4"/>
      <c r="IV1448" s="4"/>
      <c r="IW1448" s="4"/>
      <c r="IX1448" s="4"/>
      <c r="IY1448" s="4"/>
      <c r="IZ1448" s="4"/>
      <c r="JA1448" s="4"/>
      <c r="JB1448" s="4"/>
      <c r="JC1448" s="4"/>
      <c r="JD1448" s="4"/>
      <c r="JE1448" s="4"/>
    </row>
    <row r="1449" spans="1:265">
      <c r="A1449" s="14" t="s">
        <v>8</v>
      </c>
      <c r="D1449" s="16">
        <f>SUM(D1440:D1448)</f>
        <v>350738</v>
      </c>
      <c r="F1449" s="16">
        <f>SUM(F1440:F1448)</f>
        <v>73977.64</v>
      </c>
      <c r="G1449" s="16">
        <f>SUM(G1440:G1448)</f>
        <v>424715.64</v>
      </c>
      <c r="I1449" s="32"/>
      <c r="J1449" s="23"/>
    </row>
    <row r="1450" spans="1:265">
      <c r="A1450" s="15"/>
      <c r="B1450" s="11"/>
      <c r="C1450" s="12"/>
      <c r="D1450" s="19"/>
      <c r="E1450" s="19"/>
      <c r="F1450" s="19"/>
      <c r="G1450" s="19"/>
      <c r="H1450" s="21"/>
      <c r="I1450" s="1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3"/>
      <c r="AI1450" s="13"/>
      <c r="AJ1450" s="13"/>
      <c r="AK1450" s="13"/>
      <c r="AL1450" s="13"/>
      <c r="AM1450" s="13"/>
      <c r="AN1450" s="13"/>
      <c r="AO1450" s="13"/>
      <c r="AP1450" s="13"/>
      <c r="AQ1450" s="13"/>
      <c r="AR1450" s="13"/>
      <c r="AS1450" s="13"/>
      <c r="AT1450" s="13"/>
      <c r="AU1450" s="13"/>
      <c r="AV1450" s="13"/>
      <c r="AW1450" s="13"/>
      <c r="AX1450" s="13"/>
      <c r="AY1450" s="13"/>
      <c r="AZ1450" s="13"/>
      <c r="BA1450" s="13"/>
      <c r="BB1450" s="13"/>
      <c r="BC1450" s="13"/>
      <c r="BD1450" s="13"/>
      <c r="BE1450" s="13"/>
      <c r="BF1450" s="13"/>
      <c r="BG1450" s="13"/>
      <c r="BH1450" s="13"/>
      <c r="BI1450" s="13"/>
      <c r="BJ1450" s="13"/>
      <c r="BK1450" s="13"/>
      <c r="BL1450" s="13"/>
      <c r="BM1450" s="13"/>
      <c r="BN1450" s="13"/>
      <c r="BO1450" s="13"/>
      <c r="BP1450" s="13"/>
      <c r="BQ1450" s="13"/>
      <c r="BR1450" s="13"/>
      <c r="BS1450" s="13"/>
      <c r="BT1450" s="13"/>
      <c r="BU1450" s="13"/>
      <c r="BV1450" s="13"/>
      <c r="BW1450" s="13"/>
      <c r="BX1450" s="13"/>
      <c r="BY1450" s="13"/>
      <c r="BZ1450" s="13"/>
      <c r="CA1450" s="13"/>
      <c r="CB1450" s="13"/>
      <c r="CC1450" s="13"/>
      <c r="CD1450" s="13"/>
      <c r="CE1450" s="13"/>
      <c r="CF1450" s="13"/>
      <c r="CG1450" s="13"/>
      <c r="CH1450" s="13"/>
      <c r="CI1450" s="13"/>
      <c r="CJ1450" s="13"/>
      <c r="CK1450" s="13"/>
      <c r="CL1450" s="13"/>
      <c r="CM1450" s="13"/>
      <c r="CN1450" s="13"/>
      <c r="CO1450" s="13"/>
      <c r="CP1450" s="13"/>
      <c r="CQ1450" s="13"/>
      <c r="CR1450" s="13"/>
      <c r="CS1450" s="13"/>
      <c r="CT1450" s="13"/>
      <c r="CU1450" s="13"/>
      <c r="CV1450" s="13"/>
      <c r="CW1450" s="13"/>
      <c r="CX1450" s="13"/>
      <c r="CY1450" s="13"/>
      <c r="CZ1450" s="13"/>
      <c r="DA1450" s="13"/>
      <c r="DB1450" s="13"/>
      <c r="DC1450" s="13"/>
      <c r="DD1450" s="13"/>
      <c r="DE1450" s="13"/>
      <c r="DF1450" s="13"/>
      <c r="DG1450" s="13"/>
      <c r="DH1450" s="13"/>
      <c r="DI1450" s="13"/>
      <c r="DJ1450" s="13"/>
      <c r="DK1450" s="13"/>
      <c r="DL1450" s="13"/>
      <c r="DM1450" s="13"/>
      <c r="DN1450" s="13"/>
      <c r="DO1450" s="13"/>
      <c r="DP1450" s="13"/>
      <c r="DQ1450" s="13"/>
      <c r="DR1450" s="13"/>
      <c r="DS1450" s="13"/>
      <c r="DT1450" s="13"/>
      <c r="DU1450" s="13"/>
      <c r="DV1450" s="13"/>
      <c r="DW1450" s="13"/>
      <c r="DX1450" s="13"/>
      <c r="DY1450" s="13"/>
      <c r="DZ1450" s="13"/>
      <c r="EA1450" s="13"/>
      <c r="EB1450" s="13"/>
      <c r="EC1450" s="13"/>
      <c r="ED1450" s="13"/>
      <c r="EE1450" s="13"/>
      <c r="EF1450" s="13"/>
      <c r="EG1450" s="13"/>
      <c r="EH1450" s="13"/>
      <c r="EI1450" s="13"/>
      <c r="EJ1450" s="13"/>
      <c r="EK1450" s="13"/>
      <c r="EL1450" s="13"/>
      <c r="EM1450" s="13"/>
      <c r="EN1450" s="13"/>
      <c r="EO1450" s="13"/>
      <c r="EP1450" s="13"/>
      <c r="EQ1450" s="13"/>
      <c r="ER1450" s="13"/>
      <c r="ES1450" s="13"/>
      <c r="ET1450" s="13"/>
      <c r="EU1450" s="13"/>
      <c r="EV1450" s="13"/>
      <c r="EW1450" s="13"/>
      <c r="EX1450" s="13"/>
      <c r="EY1450" s="13"/>
      <c r="EZ1450" s="13"/>
      <c r="FA1450" s="13"/>
      <c r="FB1450" s="13"/>
      <c r="FC1450" s="13"/>
      <c r="FD1450" s="13"/>
      <c r="FE1450" s="13"/>
      <c r="FF1450" s="13"/>
      <c r="FG1450" s="13"/>
      <c r="FH1450" s="13"/>
      <c r="FI1450" s="13"/>
      <c r="FJ1450" s="13"/>
      <c r="FK1450" s="13"/>
      <c r="FL1450" s="13"/>
      <c r="FM1450" s="13"/>
      <c r="FN1450" s="13"/>
      <c r="FO1450" s="13"/>
      <c r="FP1450" s="13"/>
      <c r="FQ1450" s="13"/>
      <c r="FR1450" s="13"/>
      <c r="FS1450" s="13"/>
      <c r="FT1450" s="13"/>
      <c r="FU1450" s="13"/>
      <c r="FV1450" s="13"/>
      <c r="FW1450" s="13"/>
      <c r="FX1450" s="13"/>
      <c r="FY1450" s="13"/>
      <c r="FZ1450" s="13"/>
      <c r="GA1450" s="13"/>
      <c r="GB1450" s="13"/>
      <c r="GC1450" s="13"/>
      <c r="GD1450" s="13"/>
      <c r="GE1450" s="13"/>
      <c r="GF1450" s="13"/>
      <c r="GG1450" s="13"/>
      <c r="GH1450" s="13"/>
      <c r="GI1450" s="13"/>
      <c r="GJ1450" s="13"/>
      <c r="GK1450" s="13"/>
      <c r="GL1450" s="13"/>
      <c r="GM1450" s="13"/>
      <c r="GN1450" s="13"/>
      <c r="GO1450" s="13"/>
      <c r="GP1450" s="13"/>
      <c r="GQ1450" s="13"/>
      <c r="GR1450" s="13"/>
      <c r="GS1450" s="13"/>
      <c r="GT1450" s="13"/>
      <c r="GU1450" s="13"/>
      <c r="GV1450" s="13"/>
      <c r="GW1450" s="13"/>
      <c r="GX1450" s="13"/>
      <c r="GY1450" s="13"/>
      <c r="GZ1450" s="13"/>
      <c r="HA1450" s="13"/>
      <c r="HB1450" s="13"/>
      <c r="HC1450" s="13"/>
      <c r="HD1450" s="13"/>
      <c r="HE1450" s="13"/>
      <c r="HF1450" s="13"/>
      <c r="HG1450" s="13"/>
      <c r="HH1450" s="13"/>
      <c r="HI1450" s="13"/>
      <c r="HJ1450" s="13"/>
      <c r="HK1450" s="13"/>
      <c r="HL1450" s="13"/>
      <c r="HM1450" s="13"/>
      <c r="HN1450" s="13"/>
      <c r="HO1450" s="13"/>
      <c r="HP1450" s="13"/>
      <c r="HQ1450" s="13"/>
      <c r="HR1450" s="13"/>
      <c r="HS1450" s="13"/>
      <c r="HT1450" s="13"/>
      <c r="HU1450" s="13"/>
      <c r="HV1450" s="13"/>
      <c r="HW1450" s="13"/>
      <c r="HX1450" s="13"/>
      <c r="HY1450" s="13"/>
      <c r="HZ1450" s="13"/>
      <c r="IA1450" s="13"/>
      <c r="IB1450" s="13"/>
      <c r="IC1450" s="13"/>
      <c r="ID1450" s="13"/>
      <c r="IE1450" s="13"/>
      <c r="IF1450" s="13"/>
      <c r="IG1450" s="13"/>
      <c r="IH1450" s="13"/>
      <c r="II1450" s="13"/>
      <c r="IJ1450" s="13"/>
      <c r="IK1450" s="13"/>
      <c r="IL1450" s="13"/>
      <c r="IM1450" s="13"/>
      <c r="IN1450" s="13"/>
      <c r="IO1450" s="13"/>
      <c r="IP1450" s="13"/>
      <c r="IQ1450" s="13"/>
      <c r="IR1450" s="13"/>
      <c r="IS1450" s="13"/>
      <c r="IT1450" s="13"/>
      <c r="IU1450" s="13"/>
      <c r="IV1450" s="13"/>
      <c r="IW1450" s="13"/>
      <c r="IX1450" s="13"/>
      <c r="IY1450" s="13"/>
      <c r="IZ1450" s="13"/>
      <c r="JA1450" s="13"/>
      <c r="JB1450" s="13"/>
      <c r="JC1450" s="13"/>
      <c r="JD1450" s="13"/>
      <c r="JE1450" s="13"/>
    </row>
    <row r="1452" spans="1:265" s="60" customFormat="1" ht="20.25" customHeight="1">
      <c r="A1452" s="29" t="s">
        <v>1365</v>
      </c>
      <c r="B1452" s="56"/>
      <c r="C1452" s="57" t="s">
        <v>1364</v>
      </c>
      <c r="D1452" s="58">
        <v>410240.86</v>
      </c>
      <c r="E1452" s="58"/>
      <c r="F1452" s="79">
        <f>G1443+G1444</f>
        <v>410239.64</v>
      </c>
      <c r="G1452" s="162"/>
      <c r="H1452" s="32"/>
      <c r="I1452" s="89"/>
      <c r="J1452" s="115"/>
      <c r="K1452" s="115"/>
      <c r="L1452" s="115"/>
    </row>
    <row r="1454" spans="1:265" ht="22.5" customHeight="1">
      <c r="A1454" s="5" t="s">
        <v>1348</v>
      </c>
      <c r="B1454" s="5"/>
      <c r="C1454" s="5"/>
      <c r="H1454" s="24"/>
      <c r="J1454" s="3"/>
      <c r="T1454" s="25"/>
      <c r="U1454" s="25"/>
      <c r="V1454" s="25"/>
      <c r="W1454" s="25"/>
      <c r="X1454" s="25"/>
      <c r="Y1454" s="25"/>
      <c r="Z1454" s="25"/>
      <c r="AA1454" s="25"/>
      <c r="AB1454" s="25"/>
      <c r="AC1454" s="25"/>
      <c r="AD1454" s="25"/>
      <c r="AE1454" s="25"/>
      <c r="AF1454" s="25"/>
      <c r="AG1454" s="25"/>
      <c r="AH1454" s="25"/>
      <c r="AI1454" s="25"/>
      <c r="AJ1454" s="25"/>
      <c r="AK1454" s="25"/>
      <c r="AL1454" s="25"/>
      <c r="AM1454" s="25"/>
      <c r="AN1454" s="25"/>
      <c r="AO1454" s="25"/>
      <c r="AP1454" s="25"/>
      <c r="AQ1454" s="25"/>
      <c r="AR1454" s="25"/>
      <c r="AS1454" s="25"/>
      <c r="AT1454" s="25"/>
      <c r="AU1454" s="25"/>
      <c r="AV1454" s="25"/>
      <c r="AW1454" s="25"/>
      <c r="AX1454" s="25"/>
      <c r="AY1454" s="25"/>
      <c r="AZ1454" s="25"/>
      <c r="BA1454" s="25"/>
      <c r="BB1454" s="25"/>
      <c r="BC1454" s="25"/>
      <c r="BD1454" s="25"/>
      <c r="BE1454" s="25"/>
      <c r="BF1454" s="25"/>
      <c r="BG1454" s="25"/>
      <c r="BH1454" s="25"/>
      <c r="BI1454" s="25"/>
      <c r="BJ1454" s="25"/>
      <c r="BK1454" s="25"/>
      <c r="BL1454" s="25"/>
      <c r="BM1454" s="25"/>
      <c r="BN1454" s="25"/>
      <c r="BO1454" s="25"/>
      <c r="BP1454" s="25"/>
      <c r="BQ1454" s="25"/>
      <c r="BR1454" s="25"/>
      <c r="BS1454" s="25"/>
      <c r="BT1454" s="25"/>
      <c r="BU1454" s="25"/>
      <c r="BV1454" s="25"/>
      <c r="BW1454" s="25"/>
      <c r="BX1454" s="25"/>
      <c r="BY1454" s="25"/>
      <c r="BZ1454" s="25"/>
      <c r="CA1454" s="25"/>
      <c r="CB1454" s="25"/>
      <c r="CC1454" s="25"/>
      <c r="CD1454" s="25"/>
      <c r="CE1454" s="25"/>
      <c r="CF1454" s="25"/>
      <c r="CG1454" s="25"/>
      <c r="CH1454" s="25"/>
      <c r="CI1454" s="25"/>
      <c r="CJ1454" s="25"/>
      <c r="CK1454" s="25"/>
      <c r="CL1454" s="25"/>
      <c r="CM1454" s="25"/>
      <c r="CN1454" s="25"/>
      <c r="CO1454" s="25"/>
      <c r="CP1454" s="25"/>
      <c r="CQ1454" s="25"/>
      <c r="CR1454" s="25"/>
      <c r="CS1454" s="25"/>
      <c r="CT1454" s="25"/>
      <c r="CU1454" s="25"/>
      <c r="CV1454" s="25"/>
      <c r="CW1454" s="25"/>
      <c r="CX1454" s="25"/>
      <c r="CY1454" s="25"/>
      <c r="CZ1454" s="25"/>
      <c r="DA1454" s="25"/>
      <c r="DB1454" s="25"/>
      <c r="DC1454" s="25"/>
      <c r="DD1454" s="25"/>
      <c r="DE1454" s="25"/>
      <c r="DF1454" s="25"/>
      <c r="DG1454" s="25"/>
      <c r="DH1454" s="25"/>
      <c r="DI1454" s="25"/>
      <c r="DJ1454" s="25"/>
      <c r="DK1454" s="25"/>
      <c r="DL1454" s="25"/>
      <c r="DM1454" s="25"/>
      <c r="DN1454" s="25"/>
      <c r="DO1454" s="25"/>
      <c r="DP1454" s="25"/>
      <c r="DQ1454" s="25"/>
      <c r="DR1454" s="25"/>
      <c r="DS1454" s="25"/>
      <c r="DT1454" s="25"/>
      <c r="DU1454" s="25"/>
      <c r="DV1454" s="25"/>
      <c r="DW1454" s="25"/>
      <c r="DX1454" s="25"/>
      <c r="DY1454" s="25"/>
      <c r="DZ1454" s="25"/>
      <c r="EA1454" s="25"/>
      <c r="EB1454" s="25"/>
      <c r="EC1454" s="25"/>
      <c r="ED1454" s="25"/>
      <c r="EE1454" s="25"/>
      <c r="EF1454" s="25"/>
      <c r="EG1454" s="25"/>
      <c r="EH1454" s="25"/>
      <c r="EI1454" s="25"/>
      <c r="EJ1454" s="25"/>
      <c r="EK1454" s="25"/>
      <c r="EL1454" s="25"/>
      <c r="EM1454" s="25"/>
      <c r="EN1454" s="25"/>
      <c r="EO1454" s="25"/>
      <c r="EP1454" s="25"/>
      <c r="EQ1454" s="25"/>
      <c r="ER1454" s="25"/>
      <c r="ES1454" s="25"/>
      <c r="ET1454" s="25"/>
      <c r="EU1454" s="25"/>
      <c r="EV1454" s="25"/>
      <c r="EW1454" s="25"/>
      <c r="EX1454" s="25"/>
      <c r="EY1454" s="25"/>
      <c r="EZ1454" s="25"/>
      <c r="FA1454" s="25"/>
      <c r="FB1454" s="25"/>
      <c r="FC1454" s="25"/>
      <c r="FD1454" s="25"/>
      <c r="FE1454" s="25"/>
      <c r="FF1454" s="25"/>
      <c r="FG1454" s="25"/>
      <c r="FH1454" s="25"/>
      <c r="FI1454" s="25"/>
      <c r="FJ1454" s="25"/>
      <c r="FK1454" s="25"/>
      <c r="FL1454" s="25"/>
      <c r="FM1454" s="25"/>
      <c r="FN1454" s="25"/>
      <c r="FO1454" s="25"/>
      <c r="FP1454" s="25"/>
      <c r="FQ1454" s="25"/>
      <c r="FR1454" s="25"/>
      <c r="FS1454" s="25"/>
      <c r="FT1454" s="25"/>
      <c r="FU1454" s="25"/>
      <c r="FV1454" s="25"/>
      <c r="FW1454" s="25"/>
      <c r="FX1454" s="25"/>
      <c r="FY1454" s="25"/>
      <c r="FZ1454" s="25"/>
      <c r="GA1454" s="25"/>
      <c r="GB1454" s="25"/>
      <c r="GC1454" s="25"/>
      <c r="GD1454" s="25"/>
      <c r="GE1454" s="25"/>
      <c r="GF1454" s="25"/>
      <c r="GG1454" s="25"/>
      <c r="GH1454" s="25"/>
      <c r="GI1454" s="25"/>
      <c r="GJ1454" s="25"/>
      <c r="GK1454" s="25"/>
      <c r="GL1454" s="25"/>
      <c r="GM1454" s="25"/>
      <c r="GN1454" s="25"/>
      <c r="GO1454" s="25"/>
      <c r="GP1454" s="25"/>
      <c r="GQ1454" s="25"/>
      <c r="GR1454" s="25"/>
      <c r="GS1454" s="25"/>
      <c r="GT1454" s="25"/>
      <c r="GU1454" s="25"/>
      <c r="GV1454" s="25"/>
      <c r="GW1454" s="25"/>
      <c r="GX1454" s="25"/>
      <c r="GY1454" s="25"/>
      <c r="GZ1454" s="25"/>
      <c r="HA1454" s="25"/>
      <c r="HB1454" s="25"/>
      <c r="HC1454" s="25"/>
      <c r="HD1454" s="25"/>
      <c r="HE1454" s="25"/>
      <c r="HF1454" s="25"/>
      <c r="HG1454" s="25"/>
      <c r="HH1454" s="25"/>
      <c r="HI1454" s="25"/>
      <c r="HJ1454" s="25"/>
      <c r="HK1454" s="25"/>
      <c r="HL1454" s="25"/>
      <c r="HM1454" s="25"/>
      <c r="HN1454" s="25"/>
      <c r="HO1454" s="25"/>
      <c r="HP1454" s="25"/>
      <c r="HQ1454" s="25"/>
      <c r="HR1454" s="25"/>
      <c r="HS1454" s="25"/>
      <c r="HT1454" s="25"/>
      <c r="HU1454" s="25"/>
      <c r="HV1454" s="25"/>
      <c r="HW1454" s="25"/>
      <c r="HX1454" s="25"/>
      <c r="HY1454" s="25"/>
      <c r="HZ1454" s="25"/>
      <c r="IA1454" s="25"/>
      <c r="IB1454" s="25"/>
      <c r="IC1454" s="25"/>
      <c r="ID1454" s="25"/>
      <c r="IE1454" s="25"/>
      <c r="IF1454" s="25"/>
      <c r="IG1454" s="25"/>
      <c r="IH1454" s="25"/>
      <c r="II1454" s="25"/>
      <c r="IJ1454" s="25"/>
      <c r="IK1454" s="25"/>
      <c r="IL1454" s="25"/>
      <c r="IM1454" s="25"/>
      <c r="IN1454" s="25"/>
      <c r="IO1454" s="25"/>
      <c r="IP1454" s="25"/>
      <c r="IQ1454" s="25"/>
      <c r="IR1454" s="25"/>
      <c r="IS1454" s="25"/>
      <c r="IT1454" s="25"/>
      <c r="IU1454" s="25"/>
      <c r="IV1454" s="25"/>
      <c r="IW1454" s="25"/>
      <c r="IX1454" s="25"/>
      <c r="IY1454" s="25"/>
      <c r="IZ1454" s="25"/>
      <c r="JA1454" s="25"/>
      <c r="JB1454" s="25"/>
      <c r="JC1454" s="25"/>
      <c r="JD1454" s="25"/>
      <c r="JE1454" s="25"/>
    </row>
    <row r="1456" spans="1:265">
      <c r="A1456" s="1" t="s">
        <v>1350</v>
      </c>
      <c r="B1456" s="2" t="s">
        <v>1355</v>
      </c>
      <c r="C1456" s="3" t="s">
        <v>1349</v>
      </c>
      <c r="D1456" s="16">
        <v>23850</v>
      </c>
      <c r="F1456" s="93">
        <f>D1456*22%</f>
        <v>5247</v>
      </c>
      <c r="G1456" s="16">
        <f>D1456+F1456</f>
        <v>29097</v>
      </c>
      <c r="H1456" s="43" t="s">
        <v>1370</v>
      </c>
    </row>
    <row r="1457" spans="1:265">
      <c r="A1457" s="1" t="s">
        <v>1350</v>
      </c>
      <c r="B1457" s="2" t="s">
        <v>1356</v>
      </c>
      <c r="C1457" s="3" t="s">
        <v>1351</v>
      </c>
      <c r="D1457" s="16">
        <v>14700</v>
      </c>
      <c r="F1457" s="93">
        <f>D1457*22%</f>
        <v>3234</v>
      </c>
      <c r="G1457" s="16">
        <f>D1457+F1457</f>
        <v>17934</v>
      </c>
      <c r="H1457" s="43" t="s">
        <v>1372</v>
      </c>
    </row>
    <row r="1458" spans="1:265" ht="15.95" customHeight="1">
      <c r="A1458" s="1" t="s">
        <v>1350</v>
      </c>
      <c r="B1458" s="2" t="s">
        <v>1357</v>
      </c>
      <c r="C1458" s="3" t="s">
        <v>1360</v>
      </c>
      <c r="D1458" s="16">
        <v>5850</v>
      </c>
      <c r="G1458" s="16">
        <f t="shared" ref="G1458" si="596">D1458+F1458</f>
        <v>5850</v>
      </c>
      <c r="H1458" s="43"/>
      <c r="I1458" s="111"/>
      <c r="J1458" s="16"/>
    </row>
    <row r="1459" spans="1:265">
      <c r="A1459" s="1" t="s">
        <v>1350</v>
      </c>
      <c r="B1459" s="2" t="s">
        <v>1358</v>
      </c>
      <c r="C1459" s="3" t="s">
        <v>1359</v>
      </c>
      <c r="D1459" s="16">
        <v>40000</v>
      </c>
      <c r="F1459" s="93">
        <f>D1459*22%</f>
        <v>8800</v>
      </c>
      <c r="G1459" s="16">
        <f>D1459+F1459</f>
        <v>48800</v>
      </c>
      <c r="H1459" s="43" t="s">
        <v>1372</v>
      </c>
    </row>
    <row r="1460" spans="1:265" ht="12.95" customHeight="1">
      <c r="A1460" s="10"/>
      <c r="B1460" s="11"/>
      <c r="C1460" s="12"/>
      <c r="D1460" s="19"/>
      <c r="E1460" s="19"/>
      <c r="F1460" s="19"/>
      <c r="G1460" s="19"/>
      <c r="H1460" s="21"/>
      <c r="I1460" s="28"/>
      <c r="J1460" s="12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3"/>
      <c r="AI1460" s="13"/>
      <c r="AJ1460" s="13"/>
      <c r="AK1460" s="13"/>
      <c r="AL1460" s="13"/>
      <c r="AM1460" s="13"/>
      <c r="AN1460" s="13"/>
      <c r="AO1460" s="13"/>
      <c r="AP1460" s="13"/>
      <c r="AQ1460" s="13"/>
      <c r="AR1460" s="13"/>
      <c r="AS1460" s="13"/>
      <c r="AT1460" s="13"/>
      <c r="AU1460" s="13"/>
      <c r="AV1460" s="13"/>
      <c r="AW1460" s="13"/>
      <c r="AX1460" s="13"/>
      <c r="AY1460" s="13"/>
      <c r="AZ1460" s="13"/>
      <c r="BA1460" s="13"/>
      <c r="BB1460" s="13"/>
      <c r="BC1460" s="13"/>
      <c r="BD1460" s="13"/>
      <c r="BE1460" s="13"/>
      <c r="BF1460" s="13"/>
      <c r="BG1460" s="13"/>
      <c r="BH1460" s="13"/>
      <c r="BI1460" s="13"/>
      <c r="BJ1460" s="13"/>
      <c r="BK1460" s="13"/>
      <c r="BL1460" s="13"/>
      <c r="BM1460" s="13"/>
      <c r="BN1460" s="13"/>
      <c r="BO1460" s="13"/>
      <c r="BP1460" s="13"/>
      <c r="BQ1460" s="13"/>
      <c r="BR1460" s="13"/>
      <c r="BS1460" s="13"/>
      <c r="BT1460" s="13"/>
      <c r="BU1460" s="13"/>
      <c r="BV1460" s="13"/>
      <c r="BW1460" s="13"/>
      <c r="BX1460" s="13"/>
      <c r="BY1460" s="13"/>
      <c r="BZ1460" s="13"/>
      <c r="CA1460" s="13"/>
      <c r="CB1460" s="13"/>
      <c r="CC1460" s="13"/>
      <c r="CD1460" s="13"/>
      <c r="CE1460" s="13"/>
      <c r="CF1460" s="13"/>
      <c r="CG1460" s="13"/>
      <c r="CH1460" s="13"/>
      <c r="CI1460" s="13"/>
      <c r="CJ1460" s="13"/>
      <c r="CK1460" s="13"/>
      <c r="CL1460" s="13"/>
      <c r="CM1460" s="13"/>
      <c r="CN1460" s="13"/>
      <c r="CO1460" s="13"/>
      <c r="CP1460" s="13"/>
      <c r="CQ1460" s="13"/>
      <c r="CR1460" s="13"/>
      <c r="CS1460" s="13"/>
      <c r="CT1460" s="13"/>
      <c r="CU1460" s="13"/>
      <c r="CV1460" s="13"/>
      <c r="CW1460" s="13"/>
      <c r="CX1460" s="13"/>
      <c r="CY1460" s="13"/>
      <c r="CZ1460" s="13"/>
      <c r="DA1460" s="13"/>
      <c r="DB1460" s="13"/>
      <c r="DC1460" s="13"/>
      <c r="DD1460" s="13"/>
      <c r="DE1460" s="13"/>
      <c r="DF1460" s="13"/>
      <c r="DG1460" s="13"/>
      <c r="DH1460" s="13"/>
      <c r="DI1460" s="13"/>
      <c r="DJ1460" s="13"/>
      <c r="DK1460" s="13"/>
      <c r="DL1460" s="13"/>
      <c r="DM1460" s="13"/>
      <c r="DN1460" s="13"/>
      <c r="DO1460" s="13"/>
      <c r="DP1460" s="13"/>
      <c r="DQ1460" s="13"/>
      <c r="DR1460" s="13"/>
      <c r="DS1460" s="13"/>
      <c r="DT1460" s="13"/>
      <c r="DU1460" s="13"/>
      <c r="DV1460" s="13"/>
      <c r="DW1460" s="13"/>
      <c r="DX1460" s="13"/>
      <c r="DY1460" s="13"/>
      <c r="DZ1460" s="13"/>
      <c r="EA1460" s="13"/>
      <c r="EB1460" s="13"/>
      <c r="EC1460" s="13"/>
      <c r="ED1460" s="13"/>
      <c r="EE1460" s="13"/>
      <c r="EF1460" s="13"/>
      <c r="EG1460" s="13"/>
      <c r="EH1460" s="13"/>
      <c r="EI1460" s="13"/>
      <c r="EJ1460" s="13"/>
      <c r="EK1460" s="13"/>
      <c r="EL1460" s="13"/>
      <c r="EM1460" s="13"/>
      <c r="EN1460" s="13"/>
      <c r="EO1460" s="13"/>
      <c r="EP1460" s="13"/>
      <c r="EQ1460" s="13"/>
      <c r="ER1460" s="13"/>
      <c r="ES1460" s="13"/>
      <c r="ET1460" s="13"/>
      <c r="EU1460" s="13"/>
      <c r="EV1460" s="13"/>
      <c r="EW1460" s="13"/>
      <c r="EX1460" s="13"/>
      <c r="EY1460" s="13"/>
      <c r="EZ1460" s="13"/>
      <c r="FA1460" s="13"/>
      <c r="FB1460" s="13"/>
      <c r="FC1460" s="13"/>
      <c r="FD1460" s="13"/>
      <c r="FE1460" s="13"/>
      <c r="FF1460" s="13"/>
      <c r="FG1460" s="13"/>
      <c r="FH1460" s="13"/>
      <c r="FI1460" s="13"/>
      <c r="FJ1460" s="13"/>
      <c r="FK1460" s="13"/>
      <c r="FL1460" s="13"/>
      <c r="FM1460" s="13"/>
      <c r="FN1460" s="13"/>
      <c r="FO1460" s="13"/>
      <c r="FP1460" s="13"/>
      <c r="FQ1460" s="13"/>
      <c r="FR1460" s="13"/>
      <c r="FS1460" s="13"/>
      <c r="FT1460" s="13"/>
      <c r="FU1460" s="13"/>
      <c r="FV1460" s="13"/>
      <c r="FW1460" s="13"/>
      <c r="FX1460" s="13"/>
      <c r="FY1460" s="13"/>
      <c r="FZ1460" s="13"/>
      <c r="GA1460" s="13"/>
      <c r="GB1460" s="13"/>
      <c r="GC1460" s="13"/>
      <c r="GD1460" s="13"/>
      <c r="GE1460" s="13"/>
      <c r="GF1460" s="13"/>
      <c r="GG1460" s="13"/>
      <c r="GH1460" s="13"/>
      <c r="GI1460" s="13"/>
      <c r="GJ1460" s="13"/>
      <c r="GK1460" s="13"/>
      <c r="GL1460" s="13"/>
      <c r="GM1460" s="13"/>
      <c r="GN1460" s="13"/>
      <c r="GO1460" s="13"/>
      <c r="GP1460" s="13"/>
      <c r="GQ1460" s="13"/>
      <c r="GR1460" s="13"/>
      <c r="GS1460" s="13"/>
      <c r="GT1460" s="13"/>
      <c r="GU1460" s="13"/>
      <c r="GV1460" s="13"/>
      <c r="GW1460" s="13"/>
      <c r="GX1460" s="13"/>
      <c r="GY1460" s="13"/>
      <c r="GZ1460" s="13"/>
      <c r="HA1460" s="13"/>
      <c r="HB1460" s="13"/>
      <c r="HC1460" s="13"/>
      <c r="HD1460" s="13"/>
      <c r="HE1460" s="13"/>
      <c r="HF1460" s="13"/>
      <c r="HG1460" s="13"/>
      <c r="HH1460" s="13"/>
      <c r="HI1460" s="13"/>
      <c r="HJ1460" s="13"/>
      <c r="HK1460" s="13"/>
      <c r="HL1460" s="13"/>
      <c r="HM1460" s="13"/>
      <c r="HN1460" s="13"/>
      <c r="HO1460" s="13"/>
      <c r="HP1460" s="13"/>
      <c r="HQ1460" s="13"/>
      <c r="HR1460" s="13"/>
      <c r="HS1460" s="13"/>
      <c r="HT1460" s="13"/>
      <c r="HU1460" s="13"/>
      <c r="HV1460" s="13"/>
      <c r="HW1460" s="13"/>
      <c r="HX1460" s="13"/>
      <c r="HY1460" s="13"/>
      <c r="HZ1460" s="13"/>
      <c r="IA1460" s="13"/>
      <c r="IB1460" s="13"/>
      <c r="IC1460" s="13"/>
      <c r="ID1460" s="13"/>
      <c r="IE1460" s="13"/>
      <c r="IF1460" s="13"/>
      <c r="IG1460" s="13"/>
      <c r="IH1460" s="13"/>
      <c r="II1460" s="13"/>
      <c r="IJ1460" s="13"/>
      <c r="IK1460" s="13"/>
      <c r="IL1460" s="13"/>
      <c r="IM1460" s="13"/>
      <c r="IN1460" s="13"/>
      <c r="IO1460" s="13"/>
      <c r="IP1460" s="13"/>
      <c r="IQ1460" s="13"/>
      <c r="IR1460" s="13"/>
      <c r="IS1460" s="13"/>
      <c r="IT1460" s="13"/>
      <c r="IU1460" s="13"/>
      <c r="IV1460" s="13"/>
      <c r="IW1460" s="13"/>
      <c r="IX1460" s="13"/>
      <c r="IY1460" s="13"/>
      <c r="IZ1460" s="13"/>
      <c r="JA1460" s="13"/>
      <c r="JB1460" s="13"/>
      <c r="JC1460" s="13"/>
      <c r="JD1460" s="13"/>
      <c r="JE1460" s="13"/>
    </row>
    <row r="1461" spans="1:265" s="13" customFormat="1" ht="12.95" customHeight="1">
      <c r="A1461" s="1"/>
      <c r="B1461" s="2"/>
      <c r="C1461" s="3"/>
      <c r="D1461" s="16"/>
      <c r="E1461" s="16"/>
      <c r="F1461" s="16"/>
      <c r="G1461" s="16"/>
      <c r="H1461" s="20"/>
      <c r="I1461" s="27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  <c r="CW1461" s="4"/>
      <c r="CX1461" s="4"/>
      <c r="CY1461" s="4"/>
      <c r="CZ1461" s="4"/>
      <c r="DA1461" s="4"/>
      <c r="DB1461" s="4"/>
      <c r="DC1461" s="4"/>
      <c r="DD1461" s="4"/>
      <c r="DE1461" s="4"/>
      <c r="DF1461" s="4"/>
      <c r="DG1461" s="4"/>
      <c r="DH1461" s="4"/>
      <c r="DI1461" s="4"/>
      <c r="DJ1461" s="4"/>
      <c r="DK1461" s="4"/>
      <c r="DL1461" s="4"/>
      <c r="DM1461" s="4"/>
      <c r="DN1461" s="4"/>
      <c r="DO1461" s="4"/>
      <c r="DP1461" s="4"/>
      <c r="DQ1461" s="4"/>
      <c r="DR1461" s="4"/>
      <c r="DS1461" s="4"/>
      <c r="DT1461" s="4"/>
      <c r="DU1461" s="4"/>
      <c r="DV1461" s="4"/>
      <c r="DW1461" s="4"/>
      <c r="DX1461" s="4"/>
      <c r="DY1461" s="4"/>
      <c r="DZ1461" s="4"/>
      <c r="EA1461" s="4"/>
      <c r="EB1461" s="4"/>
      <c r="EC1461" s="4"/>
      <c r="ED1461" s="4"/>
      <c r="EE1461" s="4"/>
      <c r="EF1461" s="4"/>
      <c r="EG1461" s="4"/>
      <c r="EH1461" s="4"/>
      <c r="EI1461" s="4"/>
      <c r="EJ1461" s="4"/>
      <c r="EK1461" s="4"/>
      <c r="EL1461" s="4"/>
      <c r="EM1461" s="4"/>
      <c r="EN1461" s="4"/>
      <c r="EO1461" s="4"/>
      <c r="EP1461" s="4"/>
      <c r="EQ1461" s="4"/>
      <c r="ER1461" s="4"/>
      <c r="ES1461" s="4"/>
      <c r="ET1461" s="4"/>
      <c r="EU1461" s="4"/>
      <c r="EV1461" s="4"/>
      <c r="EW1461" s="4"/>
      <c r="EX1461" s="4"/>
      <c r="EY1461" s="4"/>
      <c r="EZ1461" s="4"/>
      <c r="FA1461" s="4"/>
      <c r="FB1461" s="4"/>
      <c r="FC1461" s="4"/>
      <c r="FD1461" s="4"/>
      <c r="FE1461" s="4"/>
      <c r="FF1461" s="4"/>
      <c r="FG1461" s="4"/>
      <c r="FH1461" s="4"/>
      <c r="FI1461" s="4"/>
      <c r="FJ1461" s="4"/>
      <c r="FK1461" s="4"/>
      <c r="FL1461" s="4"/>
      <c r="FM1461" s="4"/>
      <c r="FN1461" s="4"/>
      <c r="FO1461" s="4"/>
      <c r="FP1461" s="4"/>
      <c r="FQ1461" s="4"/>
      <c r="FR1461" s="4"/>
      <c r="FS1461" s="4"/>
      <c r="FT1461" s="4"/>
      <c r="FU1461" s="4"/>
      <c r="FV1461" s="4"/>
      <c r="FW1461" s="4"/>
      <c r="FX1461" s="4"/>
      <c r="FY1461" s="4"/>
      <c r="FZ1461" s="4"/>
      <c r="GA1461" s="4"/>
      <c r="GB1461" s="4"/>
      <c r="GC1461" s="4"/>
      <c r="GD1461" s="4"/>
      <c r="GE1461" s="4"/>
      <c r="GF1461" s="4"/>
      <c r="GG1461" s="4"/>
      <c r="GH1461" s="4"/>
      <c r="GI1461" s="4"/>
      <c r="GJ1461" s="4"/>
      <c r="GK1461" s="4"/>
      <c r="GL1461" s="4"/>
      <c r="GM1461" s="4"/>
      <c r="GN1461" s="4"/>
      <c r="GO1461" s="4"/>
      <c r="GP1461" s="4"/>
      <c r="GQ1461" s="4"/>
      <c r="GR1461" s="4"/>
      <c r="GS1461" s="4"/>
      <c r="GT1461" s="4"/>
      <c r="GU1461" s="4"/>
      <c r="GV1461" s="4"/>
      <c r="GW1461" s="4"/>
      <c r="GX1461" s="4"/>
      <c r="GY1461" s="4"/>
      <c r="GZ1461" s="4"/>
      <c r="HA1461" s="4"/>
      <c r="HB1461" s="4"/>
      <c r="HC1461" s="4"/>
      <c r="HD1461" s="4"/>
      <c r="HE1461" s="4"/>
      <c r="HF1461" s="4"/>
      <c r="HG1461" s="4"/>
      <c r="HH1461" s="4"/>
      <c r="HI1461" s="4"/>
      <c r="HJ1461" s="4"/>
      <c r="HK1461" s="4"/>
      <c r="HL1461" s="4"/>
      <c r="HM1461" s="4"/>
      <c r="HN1461" s="4"/>
      <c r="HO1461" s="4"/>
      <c r="HP1461" s="4"/>
      <c r="HQ1461" s="4"/>
      <c r="HR1461" s="4"/>
      <c r="HS1461" s="4"/>
      <c r="HT1461" s="4"/>
      <c r="HU1461" s="4"/>
      <c r="HV1461" s="4"/>
      <c r="HW1461" s="4"/>
      <c r="HX1461" s="4"/>
      <c r="HY1461" s="4"/>
      <c r="HZ1461" s="4"/>
      <c r="IA1461" s="4"/>
      <c r="IB1461" s="4"/>
      <c r="IC1461" s="4"/>
      <c r="ID1461" s="4"/>
      <c r="IE1461" s="4"/>
      <c r="IF1461" s="4"/>
      <c r="IG1461" s="4"/>
      <c r="IH1461" s="4"/>
      <c r="II1461" s="4"/>
      <c r="IJ1461" s="4"/>
      <c r="IK1461" s="4"/>
      <c r="IL1461" s="4"/>
      <c r="IM1461" s="4"/>
      <c r="IN1461" s="4"/>
      <c r="IO1461" s="4"/>
      <c r="IP1461" s="4"/>
      <c r="IQ1461" s="4"/>
      <c r="IR1461" s="4"/>
      <c r="IS1461" s="4"/>
      <c r="IT1461" s="4"/>
      <c r="IU1461" s="4"/>
      <c r="IV1461" s="4"/>
      <c r="IW1461" s="4"/>
      <c r="IX1461" s="4"/>
      <c r="IY1461" s="4"/>
      <c r="IZ1461" s="4"/>
      <c r="JA1461" s="4"/>
      <c r="JB1461" s="4"/>
      <c r="JC1461" s="4"/>
      <c r="JD1461" s="4"/>
      <c r="JE1461" s="4"/>
    </row>
    <row r="1462" spans="1:265">
      <c r="A1462" s="14" t="s">
        <v>8</v>
      </c>
      <c r="D1462" s="16">
        <f>SUM(D1453:D1461)</f>
        <v>84400</v>
      </c>
      <c r="F1462" s="16">
        <f>SUM(F1453:F1461)</f>
        <v>17281</v>
      </c>
      <c r="G1462" s="16">
        <f>SUM(G1453:G1461)</f>
        <v>101681</v>
      </c>
      <c r="I1462" s="32"/>
      <c r="J1462" s="23"/>
    </row>
    <row r="1463" spans="1:265">
      <c r="A1463" s="15"/>
      <c r="B1463" s="11"/>
      <c r="C1463" s="12"/>
      <c r="D1463" s="19"/>
      <c r="E1463" s="19"/>
      <c r="F1463" s="19"/>
      <c r="G1463" s="19"/>
      <c r="H1463" s="21"/>
      <c r="I1463" s="1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3"/>
      <c r="AI1463" s="13"/>
      <c r="AJ1463" s="13"/>
      <c r="AK1463" s="13"/>
      <c r="AL1463" s="13"/>
      <c r="AM1463" s="13"/>
      <c r="AN1463" s="13"/>
      <c r="AO1463" s="13"/>
      <c r="AP1463" s="13"/>
      <c r="AQ1463" s="13"/>
      <c r="AR1463" s="13"/>
      <c r="AS1463" s="13"/>
      <c r="AT1463" s="13"/>
      <c r="AU1463" s="13"/>
      <c r="AV1463" s="13"/>
      <c r="AW1463" s="13"/>
      <c r="AX1463" s="13"/>
      <c r="AY1463" s="13"/>
      <c r="AZ1463" s="13"/>
      <c r="BA1463" s="13"/>
      <c r="BB1463" s="13"/>
      <c r="BC1463" s="13"/>
      <c r="BD1463" s="13"/>
      <c r="BE1463" s="13"/>
      <c r="BF1463" s="13"/>
      <c r="BG1463" s="13"/>
      <c r="BH1463" s="13"/>
      <c r="BI1463" s="13"/>
      <c r="BJ1463" s="13"/>
      <c r="BK1463" s="13"/>
      <c r="BL1463" s="13"/>
      <c r="BM1463" s="13"/>
      <c r="BN1463" s="13"/>
      <c r="BO1463" s="13"/>
      <c r="BP1463" s="13"/>
      <c r="BQ1463" s="13"/>
      <c r="BR1463" s="13"/>
      <c r="BS1463" s="13"/>
      <c r="BT1463" s="13"/>
      <c r="BU1463" s="13"/>
      <c r="BV1463" s="13"/>
      <c r="BW1463" s="13"/>
      <c r="BX1463" s="13"/>
      <c r="BY1463" s="13"/>
      <c r="BZ1463" s="13"/>
      <c r="CA1463" s="13"/>
      <c r="CB1463" s="13"/>
      <c r="CC1463" s="13"/>
      <c r="CD1463" s="13"/>
      <c r="CE1463" s="13"/>
      <c r="CF1463" s="13"/>
      <c r="CG1463" s="13"/>
      <c r="CH1463" s="13"/>
      <c r="CI1463" s="13"/>
      <c r="CJ1463" s="13"/>
      <c r="CK1463" s="13"/>
      <c r="CL1463" s="13"/>
      <c r="CM1463" s="13"/>
      <c r="CN1463" s="13"/>
      <c r="CO1463" s="13"/>
      <c r="CP1463" s="13"/>
      <c r="CQ1463" s="13"/>
      <c r="CR1463" s="13"/>
      <c r="CS1463" s="13"/>
      <c r="CT1463" s="13"/>
      <c r="CU1463" s="13"/>
      <c r="CV1463" s="13"/>
      <c r="CW1463" s="13"/>
      <c r="CX1463" s="13"/>
      <c r="CY1463" s="13"/>
      <c r="CZ1463" s="13"/>
      <c r="DA1463" s="13"/>
      <c r="DB1463" s="13"/>
      <c r="DC1463" s="13"/>
      <c r="DD1463" s="13"/>
      <c r="DE1463" s="13"/>
      <c r="DF1463" s="13"/>
      <c r="DG1463" s="13"/>
      <c r="DH1463" s="13"/>
      <c r="DI1463" s="13"/>
      <c r="DJ1463" s="13"/>
      <c r="DK1463" s="13"/>
      <c r="DL1463" s="13"/>
      <c r="DM1463" s="13"/>
      <c r="DN1463" s="13"/>
      <c r="DO1463" s="13"/>
      <c r="DP1463" s="13"/>
      <c r="DQ1463" s="13"/>
      <c r="DR1463" s="13"/>
      <c r="DS1463" s="13"/>
      <c r="DT1463" s="13"/>
      <c r="DU1463" s="13"/>
      <c r="DV1463" s="13"/>
      <c r="DW1463" s="13"/>
      <c r="DX1463" s="13"/>
      <c r="DY1463" s="13"/>
      <c r="DZ1463" s="13"/>
      <c r="EA1463" s="13"/>
      <c r="EB1463" s="13"/>
      <c r="EC1463" s="13"/>
      <c r="ED1463" s="13"/>
      <c r="EE1463" s="13"/>
      <c r="EF1463" s="13"/>
      <c r="EG1463" s="13"/>
      <c r="EH1463" s="13"/>
      <c r="EI1463" s="13"/>
      <c r="EJ1463" s="13"/>
      <c r="EK1463" s="13"/>
      <c r="EL1463" s="13"/>
      <c r="EM1463" s="13"/>
      <c r="EN1463" s="13"/>
      <c r="EO1463" s="13"/>
      <c r="EP1463" s="13"/>
      <c r="EQ1463" s="13"/>
      <c r="ER1463" s="13"/>
      <c r="ES1463" s="13"/>
      <c r="ET1463" s="13"/>
      <c r="EU1463" s="13"/>
      <c r="EV1463" s="13"/>
      <c r="EW1463" s="13"/>
      <c r="EX1463" s="13"/>
      <c r="EY1463" s="13"/>
      <c r="EZ1463" s="13"/>
      <c r="FA1463" s="13"/>
      <c r="FB1463" s="13"/>
      <c r="FC1463" s="13"/>
      <c r="FD1463" s="13"/>
      <c r="FE1463" s="13"/>
      <c r="FF1463" s="13"/>
      <c r="FG1463" s="13"/>
      <c r="FH1463" s="13"/>
      <c r="FI1463" s="13"/>
      <c r="FJ1463" s="13"/>
      <c r="FK1463" s="13"/>
      <c r="FL1463" s="13"/>
      <c r="FM1463" s="13"/>
      <c r="FN1463" s="13"/>
      <c r="FO1463" s="13"/>
      <c r="FP1463" s="13"/>
      <c r="FQ1463" s="13"/>
      <c r="FR1463" s="13"/>
      <c r="FS1463" s="13"/>
      <c r="FT1463" s="13"/>
      <c r="FU1463" s="13"/>
      <c r="FV1463" s="13"/>
      <c r="FW1463" s="13"/>
      <c r="FX1463" s="13"/>
      <c r="FY1463" s="13"/>
      <c r="FZ1463" s="13"/>
      <c r="GA1463" s="13"/>
      <c r="GB1463" s="13"/>
      <c r="GC1463" s="13"/>
      <c r="GD1463" s="13"/>
      <c r="GE1463" s="13"/>
      <c r="GF1463" s="13"/>
      <c r="GG1463" s="13"/>
      <c r="GH1463" s="13"/>
      <c r="GI1463" s="13"/>
      <c r="GJ1463" s="13"/>
      <c r="GK1463" s="13"/>
      <c r="GL1463" s="13"/>
      <c r="GM1463" s="13"/>
      <c r="GN1463" s="13"/>
      <c r="GO1463" s="13"/>
      <c r="GP1463" s="13"/>
      <c r="GQ1463" s="13"/>
      <c r="GR1463" s="13"/>
      <c r="GS1463" s="13"/>
      <c r="GT1463" s="13"/>
      <c r="GU1463" s="13"/>
      <c r="GV1463" s="13"/>
      <c r="GW1463" s="13"/>
      <c r="GX1463" s="13"/>
      <c r="GY1463" s="13"/>
      <c r="GZ1463" s="13"/>
      <c r="HA1463" s="13"/>
      <c r="HB1463" s="13"/>
      <c r="HC1463" s="13"/>
      <c r="HD1463" s="13"/>
      <c r="HE1463" s="13"/>
      <c r="HF1463" s="13"/>
      <c r="HG1463" s="13"/>
      <c r="HH1463" s="13"/>
      <c r="HI1463" s="13"/>
      <c r="HJ1463" s="13"/>
      <c r="HK1463" s="13"/>
      <c r="HL1463" s="13"/>
      <c r="HM1463" s="13"/>
      <c r="HN1463" s="13"/>
      <c r="HO1463" s="13"/>
      <c r="HP1463" s="13"/>
      <c r="HQ1463" s="13"/>
      <c r="HR1463" s="13"/>
      <c r="HS1463" s="13"/>
      <c r="HT1463" s="13"/>
      <c r="HU1463" s="13"/>
      <c r="HV1463" s="13"/>
      <c r="HW1463" s="13"/>
      <c r="HX1463" s="13"/>
      <c r="HY1463" s="13"/>
      <c r="HZ1463" s="13"/>
      <c r="IA1463" s="13"/>
      <c r="IB1463" s="13"/>
      <c r="IC1463" s="13"/>
      <c r="ID1463" s="13"/>
      <c r="IE1463" s="13"/>
      <c r="IF1463" s="13"/>
      <c r="IG1463" s="13"/>
      <c r="IH1463" s="13"/>
      <c r="II1463" s="13"/>
      <c r="IJ1463" s="13"/>
      <c r="IK1463" s="13"/>
      <c r="IL1463" s="13"/>
      <c r="IM1463" s="13"/>
      <c r="IN1463" s="13"/>
      <c r="IO1463" s="13"/>
      <c r="IP1463" s="13"/>
      <c r="IQ1463" s="13"/>
      <c r="IR1463" s="13"/>
      <c r="IS1463" s="13"/>
      <c r="IT1463" s="13"/>
      <c r="IU1463" s="13"/>
      <c r="IV1463" s="13"/>
      <c r="IW1463" s="13"/>
      <c r="IX1463" s="13"/>
      <c r="IY1463" s="13"/>
      <c r="IZ1463" s="13"/>
      <c r="JA1463" s="13"/>
      <c r="JB1463" s="13"/>
      <c r="JC1463" s="13"/>
      <c r="JD1463" s="13"/>
      <c r="JE1463" s="13"/>
    </row>
    <row r="1465" spans="1:265" s="60" customFormat="1" ht="20.25" customHeight="1">
      <c r="A1465" s="29" t="s">
        <v>1368</v>
      </c>
      <c r="B1465" s="56"/>
      <c r="C1465" s="57" t="s">
        <v>1369</v>
      </c>
      <c r="D1465" s="58">
        <v>29097</v>
      </c>
      <c r="E1465" s="58"/>
      <c r="F1465" s="79">
        <f>G1456</f>
        <v>29097</v>
      </c>
      <c r="G1465" s="162"/>
      <c r="H1465" s="32"/>
      <c r="I1465" s="89"/>
      <c r="J1465" s="115"/>
      <c r="K1465" s="115"/>
      <c r="L1465" s="115"/>
    </row>
    <row r="1466" spans="1:265" s="60" customFormat="1" ht="20.25" customHeight="1">
      <c r="A1466" s="29" t="s">
        <v>1371</v>
      </c>
      <c r="B1466" s="56"/>
      <c r="C1466" s="57" t="s">
        <v>1389</v>
      </c>
      <c r="D1466" s="58">
        <v>66734</v>
      </c>
      <c r="E1466" s="58"/>
      <c r="F1466" s="79">
        <f>G1457+G1459</f>
        <v>66734</v>
      </c>
      <c r="G1466" s="162"/>
      <c r="H1466" s="32"/>
      <c r="I1466" s="89"/>
      <c r="J1466" s="115"/>
      <c r="K1466" s="115"/>
      <c r="L1466" s="115"/>
    </row>
    <row r="1469" spans="1:265" ht="22.5" customHeight="1">
      <c r="A1469" s="5" t="s">
        <v>1361</v>
      </c>
      <c r="B1469" s="5"/>
      <c r="C1469" s="5"/>
      <c r="H1469" s="24"/>
      <c r="J1469" s="3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25"/>
      <c r="AK1469" s="25"/>
      <c r="AL1469" s="25"/>
      <c r="AM1469" s="25"/>
      <c r="AN1469" s="25"/>
      <c r="AO1469" s="25"/>
      <c r="AP1469" s="25"/>
      <c r="AQ1469" s="25"/>
      <c r="AR1469" s="25"/>
      <c r="AS1469" s="25"/>
      <c r="AT1469" s="25"/>
      <c r="AU1469" s="25"/>
      <c r="AV1469" s="25"/>
      <c r="AW1469" s="25"/>
      <c r="AX1469" s="25"/>
      <c r="AY1469" s="25"/>
      <c r="AZ1469" s="25"/>
      <c r="BA1469" s="25"/>
      <c r="BB1469" s="25"/>
      <c r="BC1469" s="25"/>
      <c r="BD1469" s="25"/>
      <c r="BE1469" s="25"/>
      <c r="BF1469" s="25"/>
      <c r="BG1469" s="25"/>
      <c r="BH1469" s="25"/>
      <c r="BI1469" s="25"/>
      <c r="BJ1469" s="25"/>
      <c r="BK1469" s="25"/>
      <c r="BL1469" s="25"/>
      <c r="BM1469" s="25"/>
      <c r="BN1469" s="25"/>
      <c r="BO1469" s="25"/>
      <c r="BP1469" s="25"/>
      <c r="BQ1469" s="25"/>
      <c r="BR1469" s="25"/>
      <c r="BS1469" s="25"/>
      <c r="BT1469" s="25"/>
      <c r="BU1469" s="25"/>
      <c r="BV1469" s="25"/>
      <c r="BW1469" s="25"/>
      <c r="BX1469" s="25"/>
      <c r="BY1469" s="25"/>
      <c r="BZ1469" s="25"/>
      <c r="CA1469" s="25"/>
      <c r="CB1469" s="25"/>
      <c r="CC1469" s="25"/>
      <c r="CD1469" s="25"/>
      <c r="CE1469" s="25"/>
      <c r="CF1469" s="25"/>
      <c r="CG1469" s="25"/>
      <c r="CH1469" s="25"/>
      <c r="CI1469" s="25"/>
      <c r="CJ1469" s="25"/>
      <c r="CK1469" s="25"/>
      <c r="CL1469" s="25"/>
      <c r="CM1469" s="25"/>
      <c r="CN1469" s="25"/>
      <c r="CO1469" s="25"/>
      <c r="CP1469" s="25"/>
      <c r="CQ1469" s="25"/>
      <c r="CR1469" s="25"/>
      <c r="CS1469" s="25"/>
      <c r="CT1469" s="25"/>
      <c r="CU1469" s="25"/>
      <c r="CV1469" s="25"/>
      <c r="CW1469" s="25"/>
      <c r="CX1469" s="25"/>
      <c r="CY1469" s="25"/>
      <c r="CZ1469" s="25"/>
      <c r="DA1469" s="25"/>
      <c r="DB1469" s="25"/>
      <c r="DC1469" s="25"/>
      <c r="DD1469" s="25"/>
      <c r="DE1469" s="25"/>
      <c r="DF1469" s="25"/>
      <c r="DG1469" s="25"/>
      <c r="DH1469" s="25"/>
      <c r="DI1469" s="25"/>
      <c r="DJ1469" s="25"/>
      <c r="DK1469" s="25"/>
      <c r="DL1469" s="25"/>
      <c r="DM1469" s="25"/>
      <c r="DN1469" s="25"/>
      <c r="DO1469" s="25"/>
      <c r="DP1469" s="25"/>
      <c r="DQ1469" s="25"/>
      <c r="DR1469" s="25"/>
      <c r="DS1469" s="25"/>
      <c r="DT1469" s="25"/>
      <c r="DU1469" s="25"/>
      <c r="DV1469" s="25"/>
      <c r="DW1469" s="25"/>
      <c r="DX1469" s="25"/>
      <c r="DY1469" s="25"/>
      <c r="DZ1469" s="25"/>
      <c r="EA1469" s="25"/>
      <c r="EB1469" s="25"/>
      <c r="EC1469" s="25"/>
      <c r="ED1469" s="25"/>
      <c r="EE1469" s="25"/>
      <c r="EF1469" s="25"/>
      <c r="EG1469" s="25"/>
      <c r="EH1469" s="25"/>
      <c r="EI1469" s="25"/>
      <c r="EJ1469" s="25"/>
      <c r="EK1469" s="25"/>
      <c r="EL1469" s="25"/>
      <c r="EM1469" s="25"/>
      <c r="EN1469" s="25"/>
      <c r="EO1469" s="25"/>
      <c r="EP1469" s="25"/>
      <c r="EQ1469" s="25"/>
      <c r="ER1469" s="25"/>
      <c r="ES1469" s="25"/>
      <c r="ET1469" s="25"/>
      <c r="EU1469" s="25"/>
      <c r="EV1469" s="25"/>
      <c r="EW1469" s="25"/>
      <c r="EX1469" s="25"/>
      <c r="EY1469" s="25"/>
      <c r="EZ1469" s="25"/>
      <c r="FA1469" s="25"/>
      <c r="FB1469" s="25"/>
      <c r="FC1469" s="25"/>
      <c r="FD1469" s="25"/>
      <c r="FE1469" s="25"/>
      <c r="FF1469" s="25"/>
      <c r="FG1469" s="25"/>
      <c r="FH1469" s="25"/>
      <c r="FI1469" s="25"/>
      <c r="FJ1469" s="25"/>
      <c r="FK1469" s="25"/>
      <c r="FL1469" s="25"/>
      <c r="FM1469" s="25"/>
      <c r="FN1469" s="25"/>
      <c r="FO1469" s="25"/>
      <c r="FP1469" s="25"/>
      <c r="FQ1469" s="25"/>
      <c r="FR1469" s="25"/>
      <c r="FS1469" s="25"/>
      <c r="FT1469" s="25"/>
      <c r="FU1469" s="25"/>
      <c r="FV1469" s="25"/>
      <c r="FW1469" s="25"/>
      <c r="FX1469" s="25"/>
      <c r="FY1469" s="25"/>
      <c r="FZ1469" s="25"/>
      <c r="GA1469" s="25"/>
      <c r="GB1469" s="25"/>
      <c r="GC1469" s="25"/>
      <c r="GD1469" s="25"/>
      <c r="GE1469" s="25"/>
      <c r="GF1469" s="25"/>
      <c r="GG1469" s="25"/>
      <c r="GH1469" s="25"/>
      <c r="GI1469" s="25"/>
      <c r="GJ1469" s="25"/>
      <c r="GK1469" s="25"/>
      <c r="GL1469" s="25"/>
      <c r="GM1469" s="25"/>
      <c r="GN1469" s="25"/>
      <c r="GO1469" s="25"/>
      <c r="GP1469" s="25"/>
      <c r="GQ1469" s="25"/>
      <c r="GR1469" s="25"/>
      <c r="GS1469" s="25"/>
      <c r="GT1469" s="25"/>
      <c r="GU1469" s="25"/>
      <c r="GV1469" s="25"/>
      <c r="GW1469" s="25"/>
      <c r="GX1469" s="25"/>
      <c r="GY1469" s="25"/>
      <c r="GZ1469" s="25"/>
      <c r="HA1469" s="25"/>
      <c r="HB1469" s="25"/>
      <c r="HC1469" s="25"/>
      <c r="HD1469" s="25"/>
      <c r="HE1469" s="25"/>
      <c r="HF1469" s="25"/>
      <c r="HG1469" s="25"/>
      <c r="HH1469" s="25"/>
      <c r="HI1469" s="25"/>
      <c r="HJ1469" s="25"/>
      <c r="HK1469" s="25"/>
      <c r="HL1469" s="25"/>
      <c r="HM1469" s="25"/>
      <c r="HN1469" s="25"/>
      <c r="HO1469" s="25"/>
      <c r="HP1469" s="25"/>
      <c r="HQ1469" s="25"/>
      <c r="HR1469" s="25"/>
      <c r="HS1469" s="25"/>
      <c r="HT1469" s="25"/>
      <c r="HU1469" s="25"/>
      <c r="HV1469" s="25"/>
      <c r="HW1469" s="25"/>
      <c r="HX1469" s="25"/>
      <c r="HY1469" s="25"/>
      <c r="HZ1469" s="25"/>
      <c r="IA1469" s="25"/>
      <c r="IB1469" s="25"/>
      <c r="IC1469" s="25"/>
      <c r="ID1469" s="25"/>
      <c r="IE1469" s="25"/>
      <c r="IF1469" s="25"/>
      <c r="IG1469" s="25"/>
      <c r="IH1469" s="25"/>
      <c r="II1469" s="25"/>
      <c r="IJ1469" s="25"/>
      <c r="IK1469" s="25"/>
      <c r="IL1469" s="25"/>
      <c r="IM1469" s="25"/>
      <c r="IN1469" s="25"/>
      <c r="IO1469" s="25"/>
      <c r="IP1469" s="25"/>
      <c r="IQ1469" s="25"/>
      <c r="IR1469" s="25"/>
      <c r="IS1469" s="25"/>
      <c r="IT1469" s="25"/>
      <c r="IU1469" s="25"/>
      <c r="IV1469" s="25"/>
      <c r="IW1469" s="25"/>
      <c r="IX1469" s="25"/>
      <c r="IY1469" s="25"/>
      <c r="IZ1469" s="25"/>
      <c r="JA1469" s="25"/>
      <c r="JB1469" s="25"/>
      <c r="JC1469" s="25"/>
      <c r="JD1469" s="25"/>
      <c r="JE1469" s="25"/>
    </row>
    <row r="1471" spans="1:265">
      <c r="A1471" s="1" t="s">
        <v>1362</v>
      </c>
      <c r="B1471" s="2" t="s">
        <v>1374</v>
      </c>
      <c r="C1471" s="3" t="s">
        <v>1363</v>
      </c>
      <c r="D1471" s="16">
        <v>13848.65</v>
      </c>
      <c r="F1471" s="93">
        <f>D1471*22%</f>
        <v>3046.703</v>
      </c>
      <c r="G1471" s="16">
        <f>D1471+F1471</f>
        <v>16895.352999999999</v>
      </c>
      <c r="H1471" s="43" t="s">
        <v>1399</v>
      </c>
    </row>
    <row r="1474" spans="1:265" ht="12.95" customHeight="1">
      <c r="A1474" s="10"/>
      <c r="B1474" s="11"/>
      <c r="C1474" s="12"/>
      <c r="D1474" s="19"/>
      <c r="E1474" s="19"/>
      <c r="F1474" s="19"/>
      <c r="G1474" s="19"/>
      <c r="H1474" s="21"/>
      <c r="I1474" s="28"/>
      <c r="J1474" s="12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3"/>
      <c r="AI1474" s="13"/>
      <c r="AJ1474" s="13"/>
      <c r="AK1474" s="13"/>
      <c r="AL1474" s="13"/>
      <c r="AM1474" s="13"/>
      <c r="AN1474" s="13"/>
      <c r="AO1474" s="13"/>
      <c r="AP1474" s="13"/>
      <c r="AQ1474" s="13"/>
      <c r="AR1474" s="13"/>
      <c r="AS1474" s="13"/>
      <c r="AT1474" s="13"/>
      <c r="AU1474" s="13"/>
      <c r="AV1474" s="13"/>
      <c r="AW1474" s="13"/>
      <c r="AX1474" s="13"/>
      <c r="AY1474" s="13"/>
      <c r="AZ1474" s="13"/>
      <c r="BA1474" s="13"/>
      <c r="BB1474" s="13"/>
      <c r="BC1474" s="13"/>
      <c r="BD1474" s="13"/>
      <c r="BE1474" s="13"/>
      <c r="BF1474" s="13"/>
      <c r="BG1474" s="13"/>
      <c r="BH1474" s="13"/>
      <c r="BI1474" s="13"/>
      <c r="BJ1474" s="13"/>
      <c r="BK1474" s="13"/>
      <c r="BL1474" s="13"/>
      <c r="BM1474" s="13"/>
      <c r="BN1474" s="13"/>
      <c r="BO1474" s="13"/>
      <c r="BP1474" s="13"/>
      <c r="BQ1474" s="13"/>
      <c r="BR1474" s="13"/>
      <c r="BS1474" s="13"/>
      <c r="BT1474" s="13"/>
      <c r="BU1474" s="13"/>
      <c r="BV1474" s="13"/>
      <c r="BW1474" s="13"/>
      <c r="BX1474" s="13"/>
      <c r="BY1474" s="13"/>
      <c r="BZ1474" s="13"/>
      <c r="CA1474" s="13"/>
      <c r="CB1474" s="13"/>
      <c r="CC1474" s="13"/>
      <c r="CD1474" s="13"/>
      <c r="CE1474" s="13"/>
      <c r="CF1474" s="13"/>
      <c r="CG1474" s="13"/>
      <c r="CH1474" s="13"/>
      <c r="CI1474" s="13"/>
      <c r="CJ1474" s="13"/>
      <c r="CK1474" s="13"/>
      <c r="CL1474" s="13"/>
      <c r="CM1474" s="13"/>
      <c r="CN1474" s="13"/>
      <c r="CO1474" s="13"/>
      <c r="CP1474" s="13"/>
      <c r="CQ1474" s="13"/>
      <c r="CR1474" s="13"/>
      <c r="CS1474" s="13"/>
      <c r="CT1474" s="13"/>
      <c r="CU1474" s="13"/>
      <c r="CV1474" s="13"/>
      <c r="CW1474" s="13"/>
      <c r="CX1474" s="13"/>
      <c r="CY1474" s="13"/>
      <c r="CZ1474" s="13"/>
      <c r="DA1474" s="13"/>
      <c r="DB1474" s="13"/>
      <c r="DC1474" s="13"/>
      <c r="DD1474" s="13"/>
      <c r="DE1474" s="13"/>
      <c r="DF1474" s="13"/>
      <c r="DG1474" s="13"/>
      <c r="DH1474" s="13"/>
      <c r="DI1474" s="13"/>
      <c r="DJ1474" s="13"/>
      <c r="DK1474" s="13"/>
      <c r="DL1474" s="13"/>
      <c r="DM1474" s="13"/>
      <c r="DN1474" s="13"/>
      <c r="DO1474" s="13"/>
      <c r="DP1474" s="13"/>
      <c r="DQ1474" s="13"/>
      <c r="DR1474" s="13"/>
      <c r="DS1474" s="13"/>
      <c r="DT1474" s="13"/>
      <c r="DU1474" s="13"/>
      <c r="DV1474" s="13"/>
      <c r="DW1474" s="13"/>
      <c r="DX1474" s="13"/>
      <c r="DY1474" s="13"/>
      <c r="DZ1474" s="13"/>
      <c r="EA1474" s="13"/>
      <c r="EB1474" s="13"/>
      <c r="EC1474" s="13"/>
      <c r="ED1474" s="13"/>
      <c r="EE1474" s="13"/>
      <c r="EF1474" s="13"/>
      <c r="EG1474" s="13"/>
      <c r="EH1474" s="13"/>
      <c r="EI1474" s="13"/>
      <c r="EJ1474" s="13"/>
      <c r="EK1474" s="13"/>
      <c r="EL1474" s="13"/>
      <c r="EM1474" s="13"/>
      <c r="EN1474" s="13"/>
      <c r="EO1474" s="13"/>
      <c r="EP1474" s="13"/>
      <c r="EQ1474" s="13"/>
      <c r="ER1474" s="13"/>
      <c r="ES1474" s="13"/>
      <c r="ET1474" s="13"/>
      <c r="EU1474" s="13"/>
      <c r="EV1474" s="13"/>
      <c r="EW1474" s="13"/>
      <c r="EX1474" s="13"/>
      <c r="EY1474" s="13"/>
      <c r="EZ1474" s="13"/>
      <c r="FA1474" s="13"/>
      <c r="FB1474" s="13"/>
      <c r="FC1474" s="13"/>
      <c r="FD1474" s="13"/>
      <c r="FE1474" s="13"/>
      <c r="FF1474" s="13"/>
      <c r="FG1474" s="13"/>
      <c r="FH1474" s="13"/>
      <c r="FI1474" s="13"/>
      <c r="FJ1474" s="13"/>
      <c r="FK1474" s="13"/>
      <c r="FL1474" s="13"/>
      <c r="FM1474" s="13"/>
      <c r="FN1474" s="13"/>
      <c r="FO1474" s="13"/>
      <c r="FP1474" s="13"/>
      <c r="FQ1474" s="13"/>
      <c r="FR1474" s="13"/>
      <c r="FS1474" s="13"/>
      <c r="FT1474" s="13"/>
      <c r="FU1474" s="13"/>
      <c r="FV1474" s="13"/>
      <c r="FW1474" s="13"/>
      <c r="FX1474" s="13"/>
      <c r="FY1474" s="13"/>
      <c r="FZ1474" s="13"/>
      <c r="GA1474" s="13"/>
      <c r="GB1474" s="13"/>
      <c r="GC1474" s="13"/>
      <c r="GD1474" s="13"/>
      <c r="GE1474" s="13"/>
      <c r="GF1474" s="13"/>
      <c r="GG1474" s="13"/>
      <c r="GH1474" s="13"/>
      <c r="GI1474" s="13"/>
      <c r="GJ1474" s="13"/>
      <c r="GK1474" s="13"/>
      <c r="GL1474" s="13"/>
      <c r="GM1474" s="13"/>
      <c r="GN1474" s="13"/>
      <c r="GO1474" s="13"/>
      <c r="GP1474" s="13"/>
      <c r="GQ1474" s="13"/>
      <c r="GR1474" s="13"/>
      <c r="GS1474" s="13"/>
      <c r="GT1474" s="13"/>
      <c r="GU1474" s="13"/>
      <c r="GV1474" s="13"/>
      <c r="GW1474" s="13"/>
      <c r="GX1474" s="13"/>
      <c r="GY1474" s="13"/>
      <c r="GZ1474" s="13"/>
      <c r="HA1474" s="13"/>
      <c r="HB1474" s="13"/>
      <c r="HC1474" s="13"/>
      <c r="HD1474" s="13"/>
      <c r="HE1474" s="13"/>
      <c r="HF1474" s="13"/>
      <c r="HG1474" s="13"/>
      <c r="HH1474" s="13"/>
      <c r="HI1474" s="13"/>
      <c r="HJ1474" s="13"/>
      <c r="HK1474" s="13"/>
      <c r="HL1474" s="13"/>
      <c r="HM1474" s="13"/>
      <c r="HN1474" s="13"/>
      <c r="HO1474" s="13"/>
      <c r="HP1474" s="13"/>
      <c r="HQ1474" s="13"/>
      <c r="HR1474" s="13"/>
      <c r="HS1474" s="13"/>
      <c r="HT1474" s="13"/>
      <c r="HU1474" s="13"/>
      <c r="HV1474" s="13"/>
      <c r="HW1474" s="13"/>
      <c r="HX1474" s="13"/>
      <c r="HY1474" s="13"/>
      <c r="HZ1474" s="13"/>
      <c r="IA1474" s="13"/>
      <c r="IB1474" s="13"/>
      <c r="IC1474" s="13"/>
      <c r="ID1474" s="13"/>
      <c r="IE1474" s="13"/>
      <c r="IF1474" s="13"/>
      <c r="IG1474" s="13"/>
      <c r="IH1474" s="13"/>
      <c r="II1474" s="13"/>
      <c r="IJ1474" s="13"/>
      <c r="IK1474" s="13"/>
      <c r="IL1474" s="13"/>
      <c r="IM1474" s="13"/>
      <c r="IN1474" s="13"/>
      <c r="IO1474" s="13"/>
      <c r="IP1474" s="13"/>
      <c r="IQ1474" s="13"/>
      <c r="IR1474" s="13"/>
      <c r="IS1474" s="13"/>
      <c r="IT1474" s="13"/>
      <c r="IU1474" s="13"/>
      <c r="IV1474" s="13"/>
      <c r="IW1474" s="13"/>
      <c r="IX1474" s="13"/>
      <c r="IY1474" s="13"/>
      <c r="IZ1474" s="13"/>
      <c r="JA1474" s="13"/>
      <c r="JB1474" s="13"/>
      <c r="JC1474" s="13"/>
      <c r="JD1474" s="13"/>
      <c r="JE1474" s="13"/>
    </row>
    <row r="1475" spans="1:265" s="13" customFormat="1" ht="12.95" customHeight="1">
      <c r="A1475" s="1"/>
      <c r="B1475" s="2"/>
      <c r="C1475" s="3"/>
      <c r="D1475" s="16"/>
      <c r="E1475" s="16"/>
      <c r="F1475" s="16"/>
      <c r="G1475" s="16"/>
      <c r="H1475" s="20"/>
      <c r="I1475" s="27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  <c r="CG1475" s="4"/>
      <c r="CH1475" s="4"/>
      <c r="CI1475" s="4"/>
      <c r="CJ1475" s="4"/>
      <c r="CK1475" s="4"/>
      <c r="CL1475" s="4"/>
      <c r="CM1475" s="4"/>
      <c r="CN1475" s="4"/>
      <c r="CO1475" s="4"/>
      <c r="CP1475" s="4"/>
      <c r="CQ1475" s="4"/>
      <c r="CR1475" s="4"/>
      <c r="CS1475" s="4"/>
      <c r="CT1475" s="4"/>
      <c r="CU1475" s="4"/>
      <c r="CV1475" s="4"/>
      <c r="CW1475" s="4"/>
      <c r="CX1475" s="4"/>
      <c r="CY1475" s="4"/>
      <c r="CZ1475" s="4"/>
      <c r="DA1475" s="4"/>
      <c r="DB1475" s="4"/>
      <c r="DC1475" s="4"/>
      <c r="DD1475" s="4"/>
      <c r="DE1475" s="4"/>
      <c r="DF1475" s="4"/>
      <c r="DG1475" s="4"/>
      <c r="DH1475" s="4"/>
      <c r="DI1475" s="4"/>
      <c r="DJ1475" s="4"/>
      <c r="DK1475" s="4"/>
      <c r="DL1475" s="4"/>
      <c r="DM1475" s="4"/>
      <c r="DN1475" s="4"/>
      <c r="DO1475" s="4"/>
      <c r="DP1475" s="4"/>
      <c r="DQ1475" s="4"/>
      <c r="DR1475" s="4"/>
      <c r="DS1475" s="4"/>
      <c r="DT1475" s="4"/>
      <c r="DU1475" s="4"/>
      <c r="DV1475" s="4"/>
      <c r="DW1475" s="4"/>
      <c r="DX1475" s="4"/>
      <c r="DY1475" s="4"/>
      <c r="DZ1475" s="4"/>
      <c r="EA1475" s="4"/>
      <c r="EB1475" s="4"/>
      <c r="EC1475" s="4"/>
      <c r="ED1475" s="4"/>
      <c r="EE1475" s="4"/>
      <c r="EF1475" s="4"/>
      <c r="EG1475" s="4"/>
      <c r="EH1475" s="4"/>
      <c r="EI1475" s="4"/>
      <c r="EJ1475" s="4"/>
      <c r="EK1475" s="4"/>
      <c r="EL1475" s="4"/>
      <c r="EM1475" s="4"/>
      <c r="EN1475" s="4"/>
      <c r="EO1475" s="4"/>
      <c r="EP1475" s="4"/>
      <c r="EQ1475" s="4"/>
      <c r="ER1475" s="4"/>
      <c r="ES1475" s="4"/>
      <c r="ET1475" s="4"/>
      <c r="EU1475" s="4"/>
      <c r="EV1475" s="4"/>
      <c r="EW1475" s="4"/>
      <c r="EX1475" s="4"/>
      <c r="EY1475" s="4"/>
      <c r="EZ1475" s="4"/>
      <c r="FA1475" s="4"/>
      <c r="FB1475" s="4"/>
      <c r="FC1475" s="4"/>
      <c r="FD1475" s="4"/>
      <c r="FE1475" s="4"/>
      <c r="FF1475" s="4"/>
      <c r="FG1475" s="4"/>
      <c r="FH1475" s="4"/>
      <c r="FI1475" s="4"/>
      <c r="FJ1475" s="4"/>
      <c r="FK1475" s="4"/>
      <c r="FL1475" s="4"/>
      <c r="FM1475" s="4"/>
      <c r="FN1475" s="4"/>
      <c r="FO1475" s="4"/>
      <c r="FP1475" s="4"/>
      <c r="FQ1475" s="4"/>
      <c r="FR1475" s="4"/>
      <c r="FS1475" s="4"/>
      <c r="FT1475" s="4"/>
      <c r="FU1475" s="4"/>
      <c r="FV1475" s="4"/>
      <c r="FW1475" s="4"/>
      <c r="FX1475" s="4"/>
      <c r="FY1475" s="4"/>
      <c r="FZ1475" s="4"/>
      <c r="GA1475" s="4"/>
      <c r="GB1475" s="4"/>
      <c r="GC1475" s="4"/>
      <c r="GD1475" s="4"/>
      <c r="GE1475" s="4"/>
      <c r="GF1475" s="4"/>
      <c r="GG1475" s="4"/>
      <c r="GH1475" s="4"/>
      <c r="GI1475" s="4"/>
      <c r="GJ1475" s="4"/>
      <c r="GK1475" s="4"/>
      <c r="GL1475" s="4"/>
      <c r="GM1475" s="4"/>
      <c r="GN1475" s="4"/>
      <c r="GO1475" s="4"/>
      <c r="GP1475" s="4"/>
      <c r="GQ1475" s="4"/>
      <c r="GR1475" s="4"/>
      <c r="GS1475" s="4"/>
      <c r="GT1475" s="4"/>
      <c r="GU1475" s="4"/>
      <c r="GV1475" s="4"/>
      <c r="GW1475" s="4"/>
      <c r="GX1475" s="4"/>
      <c r="GY1475" s="4"/>
      <c r="GZ1475" s="4"/>
      <c r="HA1475" s="4"/>
      <c r="HB1475" s="4"/>
      <c r="HC1475" s="4"/>
      <c r="HD1475" s="4"/>
      <c r="HE1475" s="4"/>
      <c r="HF1475" s="4"/>
      <c r="HG1475" s="4"/>
      <c r="HH1475" s="4"/>
      <c r="HI1475" s="4"/>
      <c r="HJ1475" s="4"/>
      <c r="HK1475" s="4"/>
      <c r="HL1475" s="4"/>
      <c r="HM1475" s="4"/>
      <c r="HN1475" s="4"/>
      <c r="HO1475" s="4"/>
      <c r="HP1475" s="4"/>
      <c r="HQ1475" s="4"/>
      <c r="HR1475" s="4"/>
      <c r="HS1475" s="4"/>
      <c r="HT1475" s="4"/>
      <c r="HU1475" s="4"/>
      <c r="HV1475" s="4"/>
      <c r="HW1475" s="4"/>
      <c r="HX1475" s="4"/>
      <c r="HY1475" s="4"/>
      <c r="HZ1475" s="4"/>
      <c r="IA1475" s="4"/>
      <c r="IB1475" s="4"/>
      <c r="IC1475" s="4"/>
      <c r="ID1475" s="4"/>
      <c r="IE1475" s="4"/>
      <c r="IF1475" s="4"/>
      <c r="IG1475" s="4"/>
      <c r="IH1475" s="4"/>
      <c r="II1475" s="4"/>
      <c r="IJ1475" s="4"/>
      <c r="IK1475" s="4"/>
      <c r="IL1475" s="4"/>
      <c r="IM1475" s="4"/>
      <c r="IN1475" s="4"/>
      <c r="IO1475" s="4"/>
      <c r="IP1475" s="4"/>
      <c r="IQ1475" s="4"/>
      <c r="IR1475" s="4"/>
      <c r="IS1475" s="4"/>
      <c r="IT1475" s="4"/>
      <c r="IU1475" s="4"/>
      <c r="IV1475" s="4"/>
      <c r="IW1475" s="4"/>
      <c r="IX1475" s="4"/>
      <c r="IY1475" s="4"/>
      <c r="IZ1475" s="4"/>
      <c r="JA1475" s="4"/>
      <c r="JB1475" s="4"/>
      <c r="JC1475" s="4"/>
      <c r="JD1475" s="4"/>
      <c r="JE1475" s="4"/>
    </row>
    <row r="1476" spans="1:265">
      <c r="A1476" s="14" t="s">
        <v>8</v>
      </c>
      <c r="D1476" s="16">
        <f>SUM(D1464:D1475)</f>
        <v>109679.65</v>
      </c>
      <c r="F1476" s="16">
        <f>SUM(F1464:F1475)</f>
        <v>98877.702999999994</v>
      </c>
      <c r="G1476" s="16">
        <f>SUM(G1464:G1475)</f>
        <v>16895.352999999999</v>
      </c>
      <c r="I1476" s="32"/>
      <c r="J1476" s="23"/>
    </row>
    <row r="1477" spans="1:265">
      <c r="A1477" s="15"/>
      <c r="B1477" s="11"/>
      <c r="C1477" s="12"/>
      <c r="D1477" s="19"/>
      <c r="E1477" s="19"/>
      <c r="F1477" s="19"/>
      <c r="G1477" s="19"/>
      <c r="H1477" s="21"/>
      <c r="I1477" s="1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  <c r="AL1477" s="13"/>
      <c r="AM1477" s="13"/>
      <c r="AN1477" s="13"/>
      <c r="AO1477" s="13"/>
      <c r="AP1477" s="13"/>
      <c r="AQ1477" s="13"/>
      <c r="AR1477" s="13"/>
      <c r="AS1477" s="13"/>
      <c r="AT1477" s="13"/>
      <c r="AU1477" s="13"/>
      <c r="AV1477" s="13"/>
      <c r="AW1477" s="13"/>
      <c r="AX1477" s="13"/>
      <c r="AY1477" s="13"/>
      <c r="AZ1477" s="13"/>
      <c r="BA1477" s="13"/>
      <c r="BB1477" s="13"/>
      <c r="BC1477" s="13"/>
      <c r="BD1477" s="13"/>
      <c r="BE1477" s="13"/>
      <c r="BF1477" s="13"/>
      <c r="BG1477" s="13"/>
      <c r="BH1477" s="13"/>
      <c r="BI1477" s="13"/>
      <c r="BJ1477" s="13"/>
      <c r="BK1477" s="13"/>
      <c r="BL1477" s="13"/>
      <c r="BM1477" s="13"/>
      <c r="BN1477" s="13"/>
      <c r="BO1477" s="13"/>
      <c r="BP1477" s="13"/>
      <c r="BQ1477" s="13"/>
      <c r="BR1477" s="13"/>
      <c r="BS1477" s="13"/>
      <c r="BT1477" s="13"/>
      <c r="BU1477" s="13"/>
      <c r="BV1477" s="13"/>
      <c r="BW1477" s="13"/>
      <c r="BX1477" s="13"/>
      <c r="BY1477" s="13"/>
      <c r="BZ1477" s="13"/>
      <c r="CA1477" s="13"/>
      <c r="CB1477" s="13"/>
      <c r="CC1477" s="13"/>
      <c r="CD1477" s="13"/>
      <c r="CE1477" s="13"/>
      <c r="CF1477" s="13"/>
      <c r="CG1477" s="13"/>
      <c r="CH1477" s="13"/>
      <c r="CI1477" s="13"/>
      <c r="CJ1477" s="13"/>
      <c r="CK1477" s="13"/>
      <c r="CL1477" s="13"/>
      <c r="CM1477" s="13"/>
      <c r="CN1477" s="13"/>
      <c r="CO1477" s="13"/>
      <c r="CP1477" s="13"/>
      <c r="CQ1477" s="13"/>
      <c r="CR1477" s="13"/>
      <c r="CS1477" s="13"/>
      <c r="CT1477" s="13"/>
      <c r="CU1477" s="13"/>
      <c r="CV1477" s="13"/>
      <c r="CW1477" s="13"/>
      <c r="CX1477" s="13"/>
      <c r="CY1477" s="13"/>
      <c r="CZ1477" s="13"/>
      <c r="DA1477" s="13"/>
      <c r="DB1477" s="13"/>
      <c r="DC1477" s="13"/>
      <c r="DD1477" s="13"/>
      <c r="DE1477" s="13"/>
      <c r="DF1477" s="13"/>
      <c r="DG1477" s="13"/>
      <c r="DH1477" s="13"/>
      <c r="DI1477" s="13"/>
      <c r="DJ1477" s="13"/>
      <c r="DK1477" s="13"/>
      <c r="DL1477" s="13"/>
      <c r="DM1477" s="13"/>
      <c r="DN1477" s="13"/>
      <c r="DO1477" s="13"/>
      <c r="DP1477" s="13"/>
      <c r="DQ1477" s="13"/>
      <c r="DR1477" s="13"/>
      <c r="DS1477" s="13"/>
      <c r="DT1477" s="13"/>
      <c r="DU1477" s="13"/>
      <c r="DV1477" s="13"/>
      <c r="DW1477" s="13"/>
      <c r="DX1477" s="13"/>
      <c r="DY1477" s="13"/>
      <c r="DZ1477" s="13"/>
      <c r="EA1477" s="13"/>
      <c r="EB1477" s="13"/>
      <c r="EC1477" s="13"/>
      <c r="ED1477" s="13"/>
      <c r="EE1477" s="13"/>
      <c r="EF1477" s="13"/>
      <c r="EG1477" s="13"/>
      <c r="EH1477" s="13"/>
      <c r="EI1477" s="13"/>
      <c r="EJ1477" s="13"/>
      <c r="EK1477" s="13"/>
      <c r="EL1477" s="13"/>
      <c r="EM1477" s="13"/>
      <c r="EN1477" s="13"/>
      <c r="EO1477" s="13"/>
      <c r="EP1477" s="13"/>
      <c r="EQ1477" s="13"/>
      <c r="ER1477" s="13"/>
      <c r="ES1477" s="13"/>
      <c r="ET1477" s="13"/>
      <c r="EU1477" s="13"/>
      <c r="EV1477" s="13"/>
      <c r="EW1477" s="13"/>
      <c r="EX1477" s="13"/>
      <c r="EY1477" s="13"/>
      <c r="EZ1477" s="13"/>
      <c r="FA1477" s="13"/>
      <c r="FB1477" s="13"/>
      <c r="FC1477" s="13"/>
      <c r="FD1477" s="13"/>
      <c r="FE1477" s="13"/>
      <c r="FF1477" s="13"/>
      <c r="FG1477" s="13"/>
      <c r="FH1477" s="13"/>
      <c r="FI1477" s="13"/>
      <c r="FJ1477" s="13"/>
      <c r="FK1477" s="13"/>
      <c r="FL1477" s="13"/>
      <c r="FM1477" s="13"/>
      <c r="FN1477" s="13"/>
      <c r="FO1477" s="13"/>
      <c r="FP1477" s="13"/>
      <c r="FQ1477" s="13"/>
      <c r="FR1477" s="13"/>
      <c r="FS1477" s="13"/>
      <c r="FT1477" s="13"/>
      <c r="FU1477" s="13"/>
      <c r="FV1477" s="13"/>
      <c r="FW1477" s="13"/>
      <c r="FX1477" s="13"/>
      <c r="FY1477" s="13"/>
      <c r="FZ1477" s="13"/>
      <c r="GA1477" s="13"/>
      <c r="GB1477" s="13"/>
      <c r="GC1477" s="13"/>
      <c r="GD1477" s="13"/>
      <c r="GE1477" s="13"/>
      <c r="GF1477" s="13"/>
      <c r="GG1477" s="13"/>
      <c r="GH1477" s="13"/>
      <c r="GI1477" s="13"/>
      <c r="GJ1477" s="13"/>
      <c r="GK1477" s="13"/>
      <c r="GL1477" s="13"/>
      <c r="GM1477" s="13"/>
      <c r="GN1477" s="13"/>
      <c r="GO1477" s="13"/>
      <c r="GP1477" s="13"/>
      <c r="GQ1477" s="13"/>
      <c r="GR1477" s="13"/>
      <c r="GS1477" s="13"/>
      <c r="GT1477" s="13"/>
      <c r="GU1477" s="13"/>
      <c r="GV1477" s="13"/>
      <c r="GW1477" s="13"/>
      <c r="GX1477" s="13"/>
      <c r="GY1477" s="13"/>
      <c r="GZ1477" s="13"/>
      <c r="HA1477" s="13"/>
      <c r="HB1477" s="13"/>
      <c r="HC1477" s="13"/>
      <c r="HD1477" s="13"/>
      <c r="HE1477" s="13"/>
      <c r="HF1477" s="13"/>
      <c r="HG1477" s="13"/>
      <c r="HH1477" s="13"/>
      <c r="HI1477" s="13"/>
      <c r="HJ1477" s="13"/>
      <c r="HK1477" s="13"/>
      <c r="HL1477" s="13"/>
      <c r="HM1477" s="13"/>
      <c r="HN1477" s="13"/>
      <c r="HO1477" s="13"/>
      <c r="HP1477" s="13"/>
      <c r="HQ1477" s="13"/>
      <c r="HR1477" s="13"/>
      <c r="HS1477" s="13"/>
      <c r="HT1477" s="13"/>
      <c r="HU1477" s="13"/>
      <c r="HV1477" s="13"/>
      <c r="HW1477" s="13"/>
      <c r="HX1477" s="13"/>
      <c r="HY1477" s="13"/>
      <c r="HZ1477" s="13"/>
      <c r="IA1477" s="13"/>
      <c r="IB1477" s="13"/>
      <c r="IC1477" s="13"/>
      <c r="ID1477" s="13"/>
      <c r="IE1477" s="13"/>
      <c r="IF1477" s="13"/>
      <c r="IG1477" s="13"/>
      <c r="IH1477" s="13"/>
      <c r="II1477" s="13"/>
      <c r="IJ1477" s="13"/>
      <c r="IK1477" s="13"/>
      <c r="IL1477" s="13"/>
      <c r="IM1477" s="13"/>
      <c r="IN1477" s="13"/>
      <c r="IO1477" s="13"/>
      <c r="IP1477" s="13"/>
      <c r="IQ1477" s="13"/>
      <c r="IR1477" s="13"/>
      <c r="IS1477" s="13"/>
      <c r="IT1477" s="13"/>
      <c r="IU1477" s="13"/>
      <c r="IV1477" s="13"/>
      <c r="IW1477" s="13"/>
      <c r="IX1477" s="13"/>
      <c r="IY1477" s="13"/>
      <c r="IZ1477" s="13"/>
      <c r="JA1477" s="13"/>
      <c r="JB1477" s="13"/>
      <c r="JC1477" s="13"/>
      <c r="JD1477" s="13"/>
      <c r="JE1477" s="13"/>
    </row>
    <row r="1479" spans="1:265" s="60" customFormat="1" ht="20.25" customHeight="1">
      <c r="A1479" s="29" t="s">
        <v>1397</v>
      </c>
      <c r="B1479" s="56"/>
      <c r="C1479" s="57" t="s">
        <v>1398</v>
      </c>
      <c r="D1479" s="58">
        <v>16895.349999999999</v>
      </c>
      <c r="E1479" s="58"/>
      <c r="F1479" s="79">
        <f>G1471</f>
        <v>16895.352999999999</v>
      </c>
      <c r="G1479" s="162"/>
      <c r="H1479" s="32"/>
      <c r="I1479" s="89"/>
      <c r="J1479" s="115"/>
      <c r="K1479" s="115"/>
      <c r="L1479" s="115"/>
    </row>
    <row r="1483" spans="1:265" ht="22.5" customHeight="1">
      <c r="A1483" s="5" t="s">
        <v>1375</v>
      </c>
      <c r="B1483" s="5"/>
      <c r="C1483" s="5"/>
      <c r="H1483" s="24"/>
      <c r="J1483" s="3"/>
      <c r="T1483" s="25"/>
      <c r="U1483" s="25"/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25"/>
      <c r="AK1483" s="25"/>
      <c r="AL1483" s="25"/>
      <c r="AM1483" s="25"/>
      <c r="AN1483" s="25"/>
      <c r="AO1483" s="25"/>
      <c r="AP1483" s="25"/>
      <c r="AQ1483" s="25"/>
      <c r="AR1483" s="25"/>
      <c r="AS1483" s="25"/>
      <c r="AT1483" s="25"/>
      <c r="AU1483" s="25"/>
      <c r="AV1483" s="25"/>
      <c r="AW1483" s="25"/>
      <c r="AX1483" s="25"/>
      <c r="AY1483" s="25"/>
      <c r="AZ1483" s="25"/>
      <c r="BA1483" s="25"/>
      <c r="BB1483" s="25"/>
      <c r="BC1483" s="25"/>
      <c r="BD1483" s="25"/>
      <c r="BE1483" s="25"/>
      <c r="BF1483" s="25"/>
      <c r="BG1483" s="25"/>
      <c r="BH1483" s="25"/>
      <c r="BI1483" s="25"/>
      <c r="BJ1483" s="25"/>
      <c r="BK1483" s="25"/>
      <c r="BL1483" s="25"/>
      <c r="BM1483" s="25"/>
      <c r="BN1483" s="25"/>
      <c r="BO1483" s="25"/>
      <c r="BP1483" s="25"/>
      <c r="BQ1483" s="25"/>
      <c r="BR1483" s="25"/>
      <c r="BS1483" s="25"/>
      <c r="BT1483" s="25"/>
      <c r="BU1483" s="25"/>
      <c r="BV1483" s="25"/>
      <c r="BW1483" s="25"/>
      <c r="BX1483" s="25"/>
      <c r="BY1483" s="25"/>
      <c r="BZ1483" s="25"/>
      <c r="CA1483" s="25"/>
      <c r="CB1483" s="25"/>
      <c r="CC1483" s="25"/>
      <c r="CD1483" s="25"/>
      <c r="CE1483" s="25"/>
      <c r="CF1483" s="25"/>
      <c r="CG1483" s="25"/>
      <c r="CH1483" s="25"/>
      <c r="CI1483" s="25"/>
      <c r="CJ1483" s="25"/>
      <c r="CK1483" s="25"/>
      <c r="CL1483" s="25"/>
      <c r="CM1483" s="25"/>
      <c r="CN1483" s="25"/>
      <c r="CO1483" s="25"/>
      <c r="CP1483" s="25"/>
      <c r="CQ1483" s="25"/>
      <c r="CR1483" s="25"/>
      <c r="CS1483" s="25"/>
      <c r="CT1483" s="25"/>
      <c r="CU1483" s="25"/>
      <c r="CV1483" s="25"/>
      <c r="CW1483" s="25"/>
      <c r="CX1483" s="25"/>
      <c r="CY1483" s="25"/>
      <c r="CZ1483" s="25"/>
      <c r="DA1483" s="25"/>
      <c r="DB1483" s="25"/>
      <c r="DC1483" s="25"/>
      <c r="DD1483" s="25"/>
      <c r="DE1483" s="25"/>
      <c r="DF1483" s="25"/>
      <c r="DG1483" s="25"/>
      <c r="DH1483" s="25"/>
      <c r="DI1483" s="25"/>
      <c r="DJ1483" s="25"/>
      <c r="DK1483" s="25"/>
      <c r="DL1483" s="25"/>
      <c r="DM1483" s="25"/>
      <c r="DN1483" s="25"/>
      <c r="DO1483" s="25"/>
      <c r="DP1483" s="25"/>
      <c r="DQ1483" s="25"/>
      <c r="DR1483" s="25"/>
      <c r="DS1483" s="25"/>
      <c r="DT1483" s="25"/>
      <c r="DU1483" s="25"/>
      <c r="DV1483" s="25"/>
      <c r="DW1483" s="25"/>
      <c r="DX1483" s="25"/>
      <c r="DY1483" s="25"/>
      <c r="DZ1483" s="25"/>
      <c r="EA1483" s="25"/>
      <c r="EB1483" s="25"/>
      <c r="EC1483" s="25"/>
      <c r="ED1483" s="25"/>
      <c r="EE1483" s="25"/>
      <c r="EF1483" s="25"/>
      <c r="EG1483" s="25"/>
      <c r="EH1483" s="25"/>
      <c r="EI1483" s="25"/>
      <c r="EJ1483" s="25"/>
      <c r="EK1483" s="25"/>
      <c r="EL1483" s="25"/>
      <c r="EM1483" s="25"/>
      <c r="EN1483" s="25"/>
      <c r="EO1483" s="25"/>
      <c r="EP1483" s="25"/>
      <c r="EQ1483" s="25"/>
      <c r="ER1483" s="25"/>
      <c r="ES1483" s="25"/>
      <c r="ET1483" s="25"/>
      <c r="EU1483" s="25"/>
      <c r="EV1483" s="25"/>
      <c r="EW1483" s="25"/>
      <c r="EX1483" s="25"/>
      <c r="EY1483" s="25"/>
      <c r="EZ1483" s="25"/>
      <c r="FA1483" s="25"/>
      <c r="FB1483" s="25"/>
      <c r="FC1483" s="25"/>
      <c r="FD1483" s="25"/>
      <c r="FE1483" s="25"/>
      <c r="FF1483" s="25"/>
      <c r="FG1483" s="25"/>
      <c r="FH1483" s="25"/>
      <c r="FI1483" s="25"/>
      <c r="FJ1483" s="25"/>
      <c r="FK1483" s="25"/>
      <c r="FL1483" s="25"/>
      <c r="FM1483" s="25"/>
      <c r="FN1483" s="25"/>
      <c r="FO1483" s="25"/>
      <c r="FP1483" s="25"/>
      <c r="FQ1483" s="25"/>
      <c r="FR1483" s="25"/>
      <c r="FS1483" s="25"/>
      <c r="FT1483" s="25"/>
      <c r="FU1483" s="25"/>
      <c r="FV1483" s="25"/>
      <c r="FW1483" s="25"/>
      <c r="FX1483" s="25"/>
      <c r="FY1483" s="25"/>
      <c r="FZ1483" s="25"/>
      <c r="GA1483" s="25"/>
      <c r="GB1483" s="25"/>
      <c r="GC1483" s="25"/>
      <c r="GD1483" s="25"/>
      <c r="GE1483" s="25"/>
      <c r="GF1483" s="25"/>
      <c r="GG1483" s="25"/>
      <c r="GH1483" s="25"/>
      <c r="GI1483" s="25"/>
      <c r="GJ1483" s="25"/>
      <c r="GK1483" s="25"/>
      <c r="GL1483" s="25"/>
      <c r="GM1483" s="25"/>
      <c r="GN1483" s="25"/>
      <c r="GO1483" s="25"/>
      <c r="GP1483" s="25"/>
      <c r="GQ1483" s="25"/>
      <c r="GR1483" s="25"/>
      <c r="GS1483" s="25"/>
      <c r="GT1483" s="25"/>
      <c r="GU1483" s="25"/>
      <c r="GV1483" s="25"/>
      <c r="GW1483" s="25"/>
      <c r="GX1483" s="25"/>
      <c r="GY1483" s="25"/>
      <c r="GZ1483" s="25"/>
      <c r="HA1483" s="25"/>
      <c r="HB1483" s="25"/>
      <c r="HC1483" s="25"/>
      <c r="HD1483" s="25"/>
      <c r="HE1483" s="25"/>
      <c r="HF1483" s="25"/>
      <c r="HG1483" s="25"/>
      <c r="HH1483" s="25"/>
      <c r="HI1483" s="25"/>
      <c r="HJ1483" s="25"/>
      <c r="HK1483" s="25"/>
      <c r="HL1483" s="25"/>
      <c r="HM1483" s="25"/>
      <c r="HN1483" s="25"/>
      <c r="HO1483" s="25"/>
      <c r="HP1483" s="25"/>
      <c r="HQ1483" s="25"/>
      <c r="HR1483" s="25"/>
      <c r="HS1483" s="25"/>
      <c r="HT1483" s="25"/>
      <c r="HU1483" s="25"/>
      <c r="HV1483" s="25"/>
      <c r="HW1483" s="25"/>
      <c r="HX1483" s="25"/>
      <c r="HY1483" s="25"/>
      <c r="HZ1483" s="25"/>
      <c r="IA1483" s="25"/>
      <c r="IB1483" s="25"/>
      <c r="IC1483" s="25"/>
      <c r="ID1483" s="25"/>
      <c r="IE1483" s="25"/>
      <c r="IF1483" s="25"/>
      <c r="IG1483" s="25"/>
      <c r="IH1483" s="25"/>
      <c r="II1483" s="25"/>
      <c r="IJ1483" s="25"/>
      <c r="IK1483" s="25"/>
      <c r="IL1483" s="25"/>
      <c r="IM1483" s="25"/>
      <c r="IN1483" s="25"/>
      <c r="IO1483" s="25"/>
      <c r="IP1483" s="25"/>
      <c r="IQ1483" s="25"/>
      <c r="IR1483" s="25"/>
      <c r="IS1483" s="25"/>
      <c r="IT1483" s="25"/>
      <c r="IU1483" s="25"/>
      <c r="IV1483" s="25"/>
      <c r="IW1483" s="25"/>
      <c r="IX1483" s="25"/>
      <c r="IY1483" s="25"/>
      <c r="IZ1483" s="25"/>
      <c r="JA1483" s="25"/>
      <c r="JB1483" s="25"/>
      <c r="JC1483" s="25"/>
      <c r="JD1483" s="25"/>
      <c r="JE1483" s="25"/>
    </row>
    <row r="1485" spans="1:265">
      <c r="A1485" s="1" t="s">
        <v>1379</v>
      </c>
      <c r="B1485" s="2" t="s">
        <v>1376</v>
      </c>
      <c r="C1485" s="3" t="s">
        <v>1377</v>
      </c>
      <c r="D1485" s="16">
        <v>13500</v>
      </c>
      <c r="F1485" s="93">
        <f>D1485*22%</f>
        <v>2970</v>
      </c>
      <c r="G1485" s="16">
        <f>D1485+F1485</f>
        <v>16470</v>
      </c>
    </row>
    <row r="1486" spans="1:265">
      <c r="A1486" s="1" t="s">
        <v>1379</v>
      </c>
      <c r="B1486" s="2" t="s">
        <v>1378</v>
      </c>
      <c r="C1486" s="3" t="s">
        <v>1402</v>
      </c>
      <c r="D1486" s="16">
        <v>226539.8</v>
      </c>
      <c r="F1486" s="93">
        <f>D1486*22%</f>
        <v>49838.756000000001</v>
      </c>
      <c r="G1486" s="16">
        <f>D1486+F1486</f>
        <v>276378.55599999998</v>
      </c>
      <c r="H1486" s="43" t="s">
        <v>1401</v>
      </c>
    </row>
    <row r="1487" spans="1:265">
      <c r="A1487" s="1" t="s">
        <v>1382</v>
      </c>
      <c r="B1487" s="2" t="s">
        <v>1381</v>
      </c>
      <c r="C1487" s="3" t="s">
        <v>1380</v>
      </c>
      <c r="D1487" s="16">
        <v>13459</v>
      </c>
      <c r="F1487" s="93">
        <f>D1487*22%</f>
        <v>2960.98</v>
      </c>
      <c r="G1487" s="16">
        <f>D1487+F1487</f>
        <v>16419.98</v>
      </c>
      <c r="H1487" s="43" t="s">
        <v>1401</v>
      </c>
    </row>
    <row r="1488" spans="1:265" ht="15.95" customHeight="1">
      <c r="A1488" s="1" t="s">
        <v>1382</v>
      </c>
      <c r="B1488" s="2" t="s">
        <v>1384</v>
      </c>
      <c r="C1488" s="3" t="s">
        <v>1383</v>
      </c>
      <c r="D1488" s="16">
        <v>940</v>
      </c>
      <c r="G1488" s="16">
        <f t="shared" ref="G1488" si="597">D1488+F1488</f>
        <v>940</v>
      </c>
      <c r="H1488" s="43" t="s">
        <v>1388</v>
      </c>
      <c r="I1488" s="111"/>
      <c r="J1488" s="16"/>
    </row>
    <row r="1490" spans="1:265" ht="12.95" customHeight="1">
      <c r="A1490" s="10"/>
      <c r="B1490" s="11"/>
      <c r="C1490" s="12"/>
      <c r="D1490" s="19"/>
      <c r="E1490" s="19"/>
      <c r="F1490" s="19"/>
      <c r="G1490" s="19"/>
      <c r="H1490" s="21"/>
      <c r="I1490" s="28"/>
      <c r="J1490" s="12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3"/>
      <c r="AK1490" s="13"/>
      <c r="AL1490" s="13"/>
      <c r="AM1490" s="13"/>
      <c r="AN1490" s="13"/>
      <c r="AO1490" s="13"/>
      <c r="AP1490" s="13"/>
      <c r="AQ1490" s="13"/>
      <c r="AR1490" s="13"/>
      <c r="AS1490" s="13"/>
      <c r="AT1490" s="13"/>
      <c r="AU1490" s="13"/>
      <c r="AV1490" s="13"/>
      <c r="AW1490" s="13"/>
      <c r="AX1490" s="13"/>
      <c r="AY1490" s="13"/>
      <c r="AZ1490" s="13"/>
      <c r="BA1490" s="13"/>
      <c r="BB1490" s="13"/>
      <c r="BC1490" s="13"/>
      <c r="BD1490" s="13"/>
      <c r="BE1490" s="13"/>
      <c r="BF1490" s="13"/>
      <c r="BG1490" s="13"/>
      <c r="BH1490" s="13"/>
      <c r="BI1490" s="13"/>
      <c r="BJ1490" s="13"/>
      <c r="BK1490" s="13"/>
      <c r="BL1490" s="13"/>
      <c r="BM1490" s="13"/>
      <c r="BN1490" s="13"/>
      <c r="BO1490" s="13"/>
      <c r="BP1490" s="13"/>
      <c r="BQ1490" s="13"/>
      <c r="BR1490" s="13"/>
      <c r="BS1490" s="13"/>
      <c r="BT1490" s="13"/>
      <c r="BU1490" s="13"/>
      <c r="BV1490" s="13"/>
      <c r="BW1490" s="13"/>
      <c r="BX1490" s="13"/>
      <c r="BY1490" s="13"/>
      <c r="BZ1490" s="13"/>
      <c r="CA1490" s="13"/>
      <c r="CB1490" s="13"/>
      <c r="CC1490" s="13"/>
      <c r="CD1490" s="13"/>
      <c r="CE1490" s="13"/>
      <c r="CF1490" s="13"/>
      <c r="CG1490" s="13"/>
      <c r="CH1490" s="13"/>
      <c r="CI1490" s="13"/>
      <c r="CJ1490" s="13"/>
      <c r="CK1490" s="13"/>
      <c r="CL1490" s="13"/>
      <c r="CM1490" s="13"/>
      <c r="CN1490" s="13"/>
      <c r="CO1490" s="13"/>
      <c r="CP1490" s="13"/>
      <c r="CQ1490" s="13"/>
      <c r="CR1490" s="13"/>
      <c r="CS1490" s="13"/>
      <c r="CT1490" s="13"/>
      <c r="CU1490" s="13"/>
      <c r="CV1490" s="13"/>
      <c r="CW1490" s="13"/>
      <c r="CX1490" s="13"/>
      <c r="CY1490" s="13"/>
      <c r="CZ1490" s="13"/>
      <c r="DA1490" s="13"/>
      <c r="DB1490" s="13"/>
      <c r="DC1490" s="13"/>
      <c r="DD1490" s="13"/>
      <c r="DE1490" s="13"/>
      <c r="DF1490" s="13"/>
      <c r="DG1490" s="13"/>
      <c r="DH1490" s="13"/>
      <c r="DI1490" s="13"/>
      <c r="DJ1490" s="13"/>
      <c r="DK1490" s="13"/>
      <c r="DL1490" s="13"/>
      <c r="DM1490" s="13"/>
      <c r="DN1490" s="13"/>
      <c r="DO1490" s="13"/>
      <c r="DP1490" s="13"/>
      <c r="DQ1490" s="13"/>
      <c r="DR1490" s="13"/>
      <c r="DS1490" s="13"/>
      <c r="DT1490" s="13"/>
      <c r="DU1490" s="13"/>
      <c r="DV1490" s="13"/>
      <c r="DW1490" s="13"/>
      <c r="DX1490" s="13"/>
      <c r="DY1490" s="13"/>
      <c r="DZ1490" s="13"/>
      <c r="EA1490" s="13"/>
      <c r="EB1490" s="13"/>
      <c r="EC1490" s="13"/>
      <c r="ED1490" s="13"/>
      <c r="EE1490" s="13"/>
      <c r="EF1490" s="13"/>
      <c r="EG1490" s="13"/>
      <c r="EH1490" s="13"/>
      <c r="EI1490" s="13"/>
      <c r="EJ1490" s="13"/>
      <c r="EK1490" s="13"/>
      <c r="EL1490" s="13"/>
      <c r="EM1490" s="13"/>
      <c r="EN1490" s="13"/>
      <c r="EO1490" s="13"/>
      <c r="EP1490" s="13"/>
      <c r="EQ1490" s="13"/>
      <c r="ER1490" s="13"/>
      <c r="ES1490" s="13"/>
      <c r="ET1490" s="13"/>
      <c r="EU1490" s="13"/>
      <c r="EV1490" s="13"/>
      <c r="EW1490" s="13"/>
      <c r="EX1490" s="13"/>
      <c r="EY1490" s="13"/>
      <c r="EZ1490" s="13"/>
      <c r="FA1490" s="13"/>
      <c r="FB1490" s="13"/>
      <c r="FC1490" s="13"/>
      <c r="FD1490" s="13"/>
      <c r="FE1490" s="13"/>
      <c r="FF1490" s="13"/>
      <c r="FG1490" s="13"/>
      <c r="FH1490" s="13"/>
      <c r="FI1490" s="13"/>
      <c r="FJ1490" s="13"/>
      <c r="FK1490" s="13"/>
      <c r="FL1490" s="13"/>
      <c r="FM1490" s="13"/>
      <c r="FN1490" s="13"/>
      <c r="FO1490" s="13"/>
      <c r="FP1490" s="13"/>
      <c r="FQ1490" s="13"/>
      <c r="FR1490" s="13"/>
      <c r="FS1490" s="13"/>
      <c r="FT1490" s="13"/>
      <c r="FU1490" s="13"/>
      <c r="FV1490" s="13"/>
      <c r="FW1490" s="13"/>
      <c r="FX1490" s="13"/>
      <c r="FY1490" s="13"/>
      <c r="FZ1490" s="13"/>
      <c r="GA1490" s="13"/>
      <c r="GB1490" s="13"/>
      <c r="GC1490" s="13"/>
      <c r="GD1490" s="13"/>
      <c r="GE1490" s="13"/>
      <c r="GF1490" s="13"/>
      <c r="GG1490" s="13"/>
      <c r="GH1490" s="13"/>
      <c r="GI1490" s="13"/>
      <c r="GJ1490" s="13"/>
      <c r="GK1490" s="13"/>
      <c r="GL1490" s="13"/>
      <c r="GM1490" s="13"/>
      <c r="GN1490" s="13"/>
      <c r="GO1490" s="13"/>
      <c r="GP1490" s="13"/>
      <c r="GQ1490" s="13"/>
      <c r="GR1490" s="13"/>
      <c r="GS1490" s="13"/>
      <c r="GT1490" s="13"/>
      <c r="GU1490" s="13"/>
      <c r="GV1490" s="13"/>
      <c r="GW1490" s="13"/>
      <c r="GX1490" s="13"/>
      <c r="GY1490" s="13"/>
      <c r="GZ1490" s="13"/>
      <c r="HA1490" s="13"/>
      <c r="HB1490" s="13"/>
      <c r="HC1490" s="13"/>
      <c r="HD1490" s="13"/>
      <c r="HE1490" s="13"/>
      <c r="HF1490" s="13"/>
      <c r="HG1490" s="13"/>
      <c r="HH1490" s="13"/>
      <c r="HI1490" s="13"/>
      <c r="HJ1490" s="13"/>
      <c r="HK1490" s="13"/>
      <c r="HL1490" s="13"/>
      <c r="HM1490" s="13"/>
      <c r="HN1490" s="13"/>
      <c r="HO1490" s="13"/>
      <c r="HP1490" s="13"/>
      <c r="HQ1490" s="13"/>
      <c r="HR1490" s="13"/>
      <c r="HS1490" s="13"/>
      <c r="HT1490" s="13"/>
      <c r="HU1490" s="13"/>
      <c r="HV1490" s="13"/>
      <c r="HW1490" s="13"/>
      <c r="HX1490" s="13"/>
      <c r="HY1490" s="13"/>
      <c r="HZ1490" s="13"/>
      <c r="IA1490" s="13"/>
      <c r="IB1490" s="13"/>
      <c r="IC1490" s="13"/>
      <c r="ID1490" s="13"/>
      <c r="IE1490" s="13"/>
      <c r="IF1490" s="13"/>
      <c r="IG1490" s="13"/>
      <c r="IH1490" s="13"/>
      <c r="II1490" s="13"/>
      <c r="IJ1490" s="13"/>
      <c r="IK1490" s="13"/>
      <c r="IL1490" s="13"/>
      <c r="IM1490" s="13"/>
      <c r="IN1490" s="13"/>
      <c r="IO1490" s="13"/>
      <c r="IP1490" s="13"/>
      <c r="IQ1490" s="13"/>
      <c r="IR1490" s="13"/>
      <c r="IS1490" s="13"/>
      <c r="IT1490" s="13"/>
      <c r="IU1490" s="13"/>
      <c r="IV1490" s="13"/>
      <c r="IW1490" s="13"/>
      <c r="IX1490" s="13"/>
      <c r="IY1490" s="13"/>
      <c r="IZ1490" s="13"/>
      <c r="JA1490" s="13"/>
      <c r="JB1490" s="13"/>
      <c r="JC1490" s="13"/>
      <c r="JD1490" s="13"/>
      <c r="JE1490" s="13"/>
    </row>
    <row r="1491" spans="1:265" s="13" customFormat="1" ht="12.95" customHeight="1">
      <c r="A1491" s="1"/>
      <c r="B1491" s="2"/>
      <c r="C1491" s="3"/>
      <c r="D1491" s="16"/>
      <c r="E1491" s="16"/>
      <c r="F1491" s="16"/>
      <c r="G1491" s="16"/>
      <c r="H1491" s="20"/>
      <c r="I1491" s="27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  <c r="CG1491" s="4"/>
      <c r="CH1491" s="4"/>
      <c r="CI1491" s="4"/>
      <c r="CJ1491" s="4"/>
      <c r="CK1491" s="4"/>
      <c r="CL1491" s="4"/>
      <c r="CM1491" s="4"/>
      <c r="CN1491" s="4"/>
      <c r="CO1491" s="4"/>
      <c r="CP1491" s="4"/>
      <c r="CQ1491" s="4"/>
      <c r="CR1491" s="4"/>
      <c r="CS1491" s="4"/>
      <c r="CT1491" s="4"/>
      <c r="CU1491" s="4"/>
      <c r="CV1491" s="4"/>
      <c r="CW1491" s="4"/>
      <c r="CX1491" s="4"/>
      <c r="CY1491" s="4"/>
      <c r="CZ1491" s="4"/>
      <c r="DA1491" s="4"/>
      <c r="DB1491" s="4"/>
      <c r="DC1491" s="4"/>
      <c r="DD1491" s="4"/>
      <c r="DE1491" s="4"/>
      <c r="DF1491" s="4"/>
      <c r="DG1491" s="4"/>
      <c r="DH1491" s="4"/>
      <c r="DI1491" s="4"/>
      <c r="DJ1491" s="4"/>
      <c r="DK1491" s="4"/>
      <c r="DL1491" s="4"/>
      <c r="DM1491" s="4"/>
      <c r="DN1491" s="4"/>
      <c r="DO1491" s="4"/>
      <c r="DP1491" s="4"/>
      <c r="DQ1491" s="4"/>
      <c r="DR1491" s="4"/>
      <c r="DS1491" s="4"/>
      <c r="DT1491" s="4"/>
      <c r="DU1491" s="4"/>
      <c r="DV1491" s="4"/>
      <c r="DW1491" s="4"/>
      <c r="DX1491" s="4"/>
      <c r="DY1491" s="4"/>
      <c r="DZ1491" s="4"/>
      <c r="EA1491" s="4"/>
      <c r="EB1491" s="4"/>
      <c r="EC1491" s="4"/>
      <c r="ED1491" s="4"/>
      <c r="EE1491" s="4"/>
      <c r="EF1491" s="4"/>
      <c r="EG1491" s="4"/>
      <c r="EH1491" s="4"/>
      <c r="EI1491" s="4"/>
      <c r="EJ1491" s="4"/>
      <c r="EK1491" s="4"/>
      <c r="EL1491" s="4"/>
      <c r="EM1491" s="4"/>
      <c r="EN1491" s="4"/>
      <c r="EO1491" s="4"/>
      <c r="EP1491" s="4"/>
      <c r="EQ1491" s="4"/>
      <c r="ER1491" s="4"/>
      <c r="ES1491" s="4"/>
      <c r="ET1491" s="4"/>
      <c r="EU1491" s="4"/>
      <c r="EV1491" s="4"/>
      <c r="EW1491" s="4"/>
      <c r="EX1491" s="4"/>
      <c r="EY1491" s="4"/>
      <c r="EZ1491" s="4"/>
      <c r="FA1491" s="4"/>
      <c r="FB1491" s="4"/>
      <c r="FC1491" s="4"/>
      <c r="FD1491" s="4"/>
      <c r="FE1491" s="4"/>
      <c r="FF1491" s="4"/>
      <c r="FG1491" s="4"/>
      <c r="FH1491" s="4"/>
      <c r="FI1491" s="4"/>
      <c r="FJ1491" s="4"/>
      <c r="FK1491" s="4"/>
      <c r="FL1491" s="4"/>
      <c r="FM1491" s="4"/>
      <c r="FN1491" s="4"/>
      <c r="FO1491" s="4"/>
      <c r="FP1491" s="4"/>
      <c r="FQ1491" s="4"/>
      <c r="FR1491" s="4"/>
      <c r="FS1491" s="4"/>
      <c r="FT1491" s="4"/>
      <c r="FU1491" s="4"/>
      <c r="FV1491" s="4"/>
      <c r="FW1491" s="4"/>
      <c r="FX1491" s="4"/>
      <c r="FY1491" s="4"/>
      <c r="FZ1491" s="4"/>
      <c r="GA1491" s="4"/>
      <c r="GB1491" s="4"/>
      <c r="GC1491" s="4"/>
      <c r="GD1491" s="4"/>
      <c r="GE1491" s="4"/>
      <c r="GF1491" s="4"/>
      <c r="GG1491" s="4"/>
      <c r="GH1491" s="4"/>
      <c r="GI1491" s="4"/>
      <c r="GJ1491" s="4"/>
      <c r="GK1491" s="4"/>
      <c r="GL1491" s="4"/>
      <c r="GM1491" s="4"/>
      <c r="GN1491" s="4"/>
      <c r="GO1491" s="4"/>
      <c r="GP1491" s="4"/>
      <c r="GQ1491" s="4"/>
      <c r="GR1491" s="4"/>
      <c r="GS1491" s="4"/>
      <c r="GT1491" s="4"/>
      <c r="GU1491" s="4"/>
      <c r="GV1491" s="4"/>
      <c r="GW1491" s="4"/>
      <c r="GX1491" s="4"/>
      <c r="GY1491" s="4"/>
      <c r="GZ1491" s="4"/>
      <c r="HA1491" s="4"/>
      <c r="HB1491" s="4"/>
      <c r="HC1491" s="4"/>
      <c r="HD1491" s="4"/>
      <c r="HE1491" s="4"/>
      <c r="HF1491" s="4"/>
      <c r="HG1491" s="4"/>
      <c r="HH1491" s="4"/>
      <c r="HI1491" s="4"/>
      <c r="HJ1491" s="4"/>
      <c r="HK1491" s="4"/>
      <c r="HL1491" s="4"/>
      <c r="HM1491" s="4"/>
      <c r="HN1491" s="4"/>
      <c r="HO1491" s="4"/>
      <c r="HP1491" s="4"/>
      <c r="HQ1491" s="4"/>
      <c r="HR1491" s="4"/>
      <c r="HS1491" s="4"/>
      <c r="HT1491" s="4"/>
      <c r="HU1491" s="4"/>
      <c r="HV1491" s="4"/>
      <c r="HW1491" s="4"/>
      <c r="HX1491" s="4"/>
      <c r="HY1491" s="4"/>
      <c r="HZ1491" s="4"/>
      <c r="IA1491" s="4"/>
      <c r="IB1491" s="4"/>
      <c r="IC1491" s="4"/>
      <c r="ID1491" s="4"/>
      <c r="IE1491" s="4"/>
      <c r="IF1491" s="4"/>
      <c r="IG1491" s="4"/>
      <c r="IH1491" s="4"/>
      <c r="II1491" s="4"/>
      <c r="IJ1491" s="4"/>
      <c r="IK1491" s="4"/>
      <c r="IL1491" s="4"/>
      <c r="IM1491" s="4"/>
      <c r="IN1491" s="4"/>
      <c r="IO1491" s="4"/>
      <c r="IP1491" s="4"/>
      <c r="IQ1491" s="4"/>
      <c r="IR1491" s="4"/>
      <c r="IS1491" s="4"/>
      <c r="IT1491" s="4"/>
      <c r="IU1491" s="4"/>
      <c r="IV1491" s="4"/>
      <c r="IW1491" s="4"/>
      <c r="IX1491" s="4"/>
      <c r="IY1491" s="4"/>
      <c r="IZ1491" s="4"/>
      <c r="JA1491" s="4"/>
      <c r="JB1491" s="4"/>
      <c r="JC1491" s="4"/>
      <c r="JD1491" s="4"/>
      <c r="JE1491" s="4"/>
    </row>
    <row r="1492" spans="1:265">
      <c r="A1492" s="14" t="s">
        <v>8</v>
      </c>
      <c r="D1492" s="16">
        <f>SUM(D1465:D1491)</f>
        <v>490693.44999999995</v>
      </c>
      <c r="F1492" s="16">
        <f>SUM(F1465:F1491)</f>
        <v>270420.495</v>
      </c>
      <c r="G1492" s="16">
        <f>SUM(G1465:G1491)</f>
        <v>343999.24199999997</v>
      </c>
      <c r="I1492" s="32"/>
      <c r="J1492" s="23"/>
    </row>
    <row r="1493" spans="1:265">
      <c r="A1493" s="15"/>
      <c r="B1493" s="11"/>
      <c r="C1493" s="12"/>
      <c r="D1493" s="19"/>
      <c r="E1493" s="19"/>
      <c r="F1493" s="19"/>
      <c r="G1493" s="19"/>
      <c r="H1493" s="21"/>
      <c r="I1493" s="1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  <c r="AL1493" s="13"/>
      <c r="AM1493" s="13"/>
      <c r="AN1493" s="13"/>
      <c r="AO1493" s="13"/>
      <c r="AP1493" s="13"/>
      <c r="AQ1493" s="13"/>
      <c r="AR1493" s="13"/>
      <c r="AS1493" s="13"/>
      <c r="AT1493" s="13"/>
      <c r="AU1493" s="13"/>
      <c r="AV1493" s="13"/>
      <c r="AW1493" s="13"/>
      <c r="AX1493" s="13"/>
      <c r="AY1493" s="13"/>
      <c r="AZ1493" s="13"/>
      <c r="BA1493" s="13"/>
      <c r="BB1493" s="13"/>
      <c r="BC1493" s="13"/>
      <c r="BD1493" s="13"/>
      <c r="BE1493" s="13"/>
      <c r="BF1493" s="13"/>
      <c r="BG1493" s="13"/>
      <c r="BH1493" s="13"/>
      <c r="BI1493" s="13"/>
      <c r="BJ1493" s="13"/>
      <c r="BK1493" s="13"/>
      <c r="BL1493" s="13"/>
      <c r="BM1493" s="13"/>
      <c r="BN1493" s="13"/>
      <c r="BO1493" s="13"/>
      <c r="BP1493" s="13"/>
      <c r="BQ1493" s="13"/>
      <c r="BR1493" s="13"/>
      <c r="BS1493" s="13"/>
      <c r="BT1493" s="13"/>
      <c r="BU1493" s="13"/>
      <c r="BV1493" s="13"/>
      <c r="BW1493" s="13"/>
      <c r="BX1493" s="13"/>
      <c r="BY1493" s="13"/>
      <c r="BZ1493" s="13"/>
      <c r="CA1493" s="13"/>
      <c r="CB1493" s="13"/>
      <c r="CC1493" s="13"/>
      <c r="CD1493" s="13"/>
      <c r="CE1493" s="13"/>
      <c r="CF1493" s="13"/>
      <c r="CG1493" s="13"/>
      <c r="CH1493" s="13"/>
      <c r="CI1493" s="13"/>
      <c r="CJ1493" s="13"/>
      <c r="CK1493" s="13"/>
      <c r="CL1493" s="13"/>
      <c r="CM1493" s="13"/>
      <c r="CN1493" s="13"/>
      <c r="CO1493" s="13"/>
      <c r="CP1493" s="13"/>
      <c r="CQ1493" s="13"/>
      <c r="CR1493" s="13"/>
      <c r="CS1493" s="13"/>
      <c r="CT1493" s="13"/>
      <c r="CU1493" s="13"/>
      <c r="CV1493" s="13"/>
      <c r="CW1493" s="13"/>
      <c r="CX1493" s="13"/>
      <c r="CY1493" s="13"/>
      <c r="CZ1493" s="13"/>
      <c r="DA1493" s="13"/>
      <c r="DB1493" s="13"/>
      <c r="DC1493" s="13"/>
      <c r="DD1493" s="13"/>
      <c r="DE1493" s="13"/>
      <c r="DF1493" s="13"/>
      <c r="DG1493" s="13"/>
      <c r="DH1493" s="13"/>
      <c r="DI1493" s="13"/>
      <c r="DJ1493" s="13"/>
      <c r="DK1493" s="13"/>
      <c r="DL1493" s="13"/>
      <c r="DM1493" s="13"/>
      <c r="DN1493" s="13"/>
      <c r="DO1493" s="13"/>
      <c r="DP1493" s="13"/>
      <c r="DQ1493" s="13"/>
      <c r="DR1493" s="13"/>
      <c r="DS1493" s="13"/>
      <c r="DT1493" s="13"/>
      <c r="DU1493" s="13"/>
      <c r="DV1493" s="13"/>
      <c r="DW1493" s="13"/>
      <c r="DX1493" s="13"/>
      <c r="DY1493" s="13"/>
      <c r="DZ1493" s="13"/>
      <c r="EA1493" s="13"/>
      <c r="EB1493" s="13"/>
      <c r="EC1493" s="13"/>
      <c r="ED1493" s="13"/>
      <c r="EE1493" s="13"/>
      <c r="EF1493" s="13"/>
      <c r="EG1493" s="13"/>
      <c r="EH1493" s="13"/>
      <c r="EI1493" s="13"/>
      <c r="EJ1493" s="13"/>
      <c r="EK1493" s="13"/>
      <c r="EL1493" s="13"/>
      <c r="EM1493" s="13"/>
      <c r="EN1493" s="13"/>
      <c r="EO1493" s="13"/>
      <c r="EP1493" s="13"/>
      <c r="EQ1493" s="13"/>
      <c r="ER1493" s="13"/>
      <c r="ES1493" s="13"/>
      <c r="ET1493" s="13"/>
      <c r="EU1493" s="13"/>
      <c r="EV1493" s="13"/>
      <c r="EW1493" s="13"/>
      <c r="EX1493" s="13"/>
      <c r="EY1493" s="13"/>
      <c r="EZ1493" s="13"/>
      <c r="FA1493" s="13"/>
      <c r="FB1493" s="13"/>
      <c r="FC1493" s="13"/>
      <c r="FD1493" s="13"/>
      <c r="FE1493" s="13"/>
      <c r="FF1493" s="13"/>
      <c r="FG1493" s="13"/>
      <c r="FH1493" s="13"/>
      <c r="FI1493" s="13"/>
      <c r="FJ1493" s="13"/>
      <c r="FK1493" s="13"/>
      <c r="FL1493" s="13"/>
      <c r="FM1493" s="13"/>
      <c r="FN1493" s="13"/>
      <c r="FO1493" s="13"/>
      <c r="FP1493" s="13"/>
      <c r="FQ1493" s="13"/>
      <c r="FR1493" s="13"/>
      <c r="FS1493" s="13"/>
      <c r="FT1493" s="13"/>
      <c r="FU1493" s="13"/>
      <c r="FV1493" s="13"/>
      <c r="FW1493" s="13"/>
      <c r="FX1493" s="13"/>
      <c r="FY1493" s="13"/>
      <c r="FZ1493" s="13"/>
      <c r="GA1493" s="13"/>
      <c r="GB1493" s="13"/>
      <c r="GC1493" s="13"/>
      <c r="GD1493" s="13"/>
      <c r="GE1493" s="13"/>
      <c r="GF1493" s="13"/>
      <c r="GG1493" s="13"/>
      <c r="GH1493" s="13"/>
      <c r="GI1493" s="13"/>
      <c r="GJ1493" s="13"/>
      <c r="GK1493" s="13"/>
      <c r="GL1493" s="13"/>
      <c r="GM1493" s="13"/>
      <c r="GN1493" s="13"/>
      <c r="GO1493" s="13"/>
      <c r="GP1493" s="13"/>
      <c r="GQ1493" s="13"/>
      <c r="GR1493" s="13"/>
      <c r="GS1493" s="13"/>
      <c r="GT1493" s="13"/>
      <c r="GU1493" s="13"/>
      <c r="GV1493" s="13"/>
      <c r="GW1493" s="13"/>
      <c r="GX1493" s="13"/>
      <c r="GY1493" s="13"/>
      <c r="GZ1493" s="13"/>
      <c r="HA1493" s="13"/>
      <c r="HB1493" s="13"/>
      <c r="HC1493" s="13"/>
      <c r="HD1493" s="13"/>
      <c r="HE1493" s="13"/>
      <c r="HF1493" s="13"/>
      <c r="HG1493" s="13"/>
      <c r="HH1493" s="13"/>
      <c r="HI1493" s="13"/>
      <c r="HJ1493" s="13"/>
      <c r="HK1493" s="13"/>
      <c r="HL1493" s="13"/>
      <c r="HM1493" s="13"/>
      <c r="HN1493" s="13"/>
      <c r="HO1493" s="13"/>
      <c r="HP1493" s="13"/>
      <c r="HQ1493" s="13"/>
      <c r="HR1493" s="13"/>
      <c r="HS1493" s="13"/>
      <c r="HT1493" s="13"/>
      <c r="HU1493" s="13"/>
      <c r="HV1493" s="13"/>
      <c r="HW1493" s="13"/>
      <c r="HX1493" s="13"/>
      <c r="HY1493" s="13"/>
      <c r="HZ1493" s="13"/>
      <c r="IA1493" s="13"/>
      <c r="IB1493" s="13"/>
      <c r="IC1493" s="13"/>
      <c r="ID1493" s="13"/>
      <c r="IE1493" s="13"/>
      <c r="IF1493" s="13"/>
      <c r="IG1493" s="13"/>
      <c r="IH1493" s="13"/>
      <c r="II1493" s="13"/>
      <c r="IJ1493" s="13"/>
      <c r="IK1493" s="13"/>
      <c r="IL1493" s="13"/>
      <c r="IM1493" s="13"/>
      <c r="IN1493" s="13"/>
      <c r="IO1493" s="13"/>
      <c r="IP1493" s="13"/>
      <c r="IQ1493" s="13"/>
      <c r="IR1493" s="13"/>
      <c r="IS1493" s="13"/>
      <c r="IT1493" s="13"/>
      <c r="IU1493" s="13"/>
      <c r="IV1493" s="13"/>
      <c r="IW1493" s="13"/>
      <c r="IX1493" s="13"/>
      <c r="IY1493" s="13"/>
      <c r="IZ1493" s="13"/>
      <c r="JA1493" s="13"/>
      <c r="JB1493" s="13"/>
      <c r="JC1493" s="13"/>
      <c r="JD1493" s="13"/>
      <c r="JE1493" s="13"/>
    </row>
    <row r="1495" spans="1:265" s="172" customFormat="1" ht="20.25" customHeight="1">
      <c r="A1495" s="164" t="s">
        <v>1373</v>
      </c>
      <c r="B1495" s="165"/>
      <c r="C1495" s="166" t="s">
        <v>1386</v>
      </c>
      <c r="D1495" s="167">
        <v>940</v>
      </c>
      <c r="E1495" s="167"/>
      <c r="F1495" s="167">
        <f>D1488</f>
        <v>940</v>
      </c>
      <c r="G1495" s="168"/>
      <c r="H1495" s="169"/>
      <c r="I1495" s="170"/>
      <c r="J1495" s="171"/>
      <c r="K1495" s="171"/>
      <c r="L1495" s="171"/>
    </row>
    <row r="1496" spans="1:265" s="172" customFormat="1" ht="20.25" customHeight="1">
      <c r="A1496" s="164" t="s">
        <v>1400</v>
      </c>
      <c r="B1496" s="165"/>
      <c r="C1496" s="166" t="s">
        <v>1403</v>
      </c>
      <c r="D1496" s="167">
        <v>292798.53999999998</v>
      </c>
      <c r="E1496" s="167"/>
      <c r="F1496" s="167">
        <f>G1486+G1487</f>
        <v>292798.53599999996</v>
      </c>
      <c r="G1496" s="168"/>
      <c r="H1496" s="169"/>
      <c r="I1496" s="170"/>
      <c r="J1496" s="171"/>
      <c r="K1496" s="171"/>
      <c r="L1496" s="171"/>
    </row>
    <row r="1498" spans="1:265" ht="15.75" customHeight="1"/>
    <row r="1499" spans="1:265" ht="22.5" customHeight="1">
      <c r="A1499" s="5" t="s">
        <v>1390</v>
      </c>
      <c r="B1499" s="5"/>
      <c r="C1499" s="5"/>
      <c r="H1499" s="24"/>
      <c r="J1499" s="3"/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/>
      <c r="AI1499" s="25"/>
      <c r="AJ1499" s="25"/>
      <c r="AK1499" s="25"/>
      <c r="AL1499" s="25"/>
      <c r="AM1499" s="25"/>
      <c r="AN1499" s="25"/>
      <c r="AO1499" s="25"/>
      <c r="AP1499" s="25"/>
      <c r="AQ1499" s="25"/>
      <c r="AR1499" s="25"/>
      <c r="AS1499" s="25"/>
      <c r="AT1499" s="25"/>
      <c r="AU1499" s="25"/>
      <c r="AV1499" s="25"/>
      <c r="AW1499" s="25"/>
      <c r="AX1499" s="25"/>
      <c r="AY1499" s="25"/>
      <c r="AZ1499" s="25"/>
      <c r="BA1499" s="25"/>
      <c r="BB1499" s="25"/>
      <c r="BC1499" s="25"/>
      <c r="BD1499" s="25"/>
      <c r="BE1499" s="25"/>
      <c r="BF1499" s="25"/>
      <c r="BG1499" s="25"/>
      <c r="BH1499" s="25"/>
      <c r="BI1499" s="25"/>
      <c r="BJ1499" s="25"/>
      <c r="BK1499" s="25"/>
      <c r="BL1499" s="25"/>
      <c r="BM1499" s="25"/>
      <c r="BN1499" s="25"/>
      <c r="BO1499" s="25"/>
      <c r="BP1499" s="25"/>
      <c r="BQ1499" s="25"/>
      <c r="BR1499" s="25"/>
      <c r="BS1499" s="25"/>
      <c r="BT1499" s="25"/>
      <c r="BU1499" s="25"/>
      <c r="BV1499" s="25"/>
      <c r="BW1499" s="25"/>
      <c r="BX1499" s="25"/>
      <c r="BY1499" s="25"/>
      <c r="BZ1499" s="25"/>
      <c r="CA1499" s="25"/>
      <c r="CB1499" s="25"/>
      <c r="CC1499" s="25"/>
      <c r="CD1499" s="25"/>
      <c r="CE1499" s="25"/>
      <c r="CF1499" s="25"/>
      <c r="CG1499" s="25"/>
      <c r="CH1499" s="25"/>
      <c r="CI1499" s="25"/>
      <c r="CJ1499" s="25"/>
      <c r="CK1499" s="25"/>
      <c r="CL1499" s="25"/>
      <c r="CM1499" s="25"/>
      <c r="CN1499" s="25"/>
      <c r="CO1499" s="25"/>
      <c r="CP1499" s="25"/>
      <c r="CQ1499" s="25"/>
      <c r="CR1499" s="25"/>
      <c r="CS1499" s="25"/>
      <c r="CT1499" s="25"/>
      <c r="CU1499" s="25"/>
      <c r="CV1499" s="25"/>
      <c r="CW1499" s="25"/>
      <c r="CX1499" s="25"/>
      <c r="CY1499" s="25"/>
      <c r="CZ1499" s="25"/>
      <c r="DA1499" s="25"/>
      <c r="DB1499" s="25"/>
      <c r="DC1499" s="25"/>
      <c r="DD1499" s="25"/>
      <c r="DE1499" s="25"/>
      <c r="DF1499" s="25"/>
      <c r="DG1499" s="25"/>
      <c r="DH1499" s="25"/>
      <c r="DI1499" s="25"/>
      <c r="DJ1499" s="25"/>
      <c r="DK1499" s="25"/>
      <c r="DL1499" s="25"/>
      <c r="DM1499" s="25"/>
      <c r="DN1499" s="25"/>
      <c r="DO1499" s="25"/>
      <c r="DP1499" s="25"/>
      <c r="DQ1499" s="25"/>
      <c r="DR1499" s="25"/>
      <c r="DS1499" s="25"/>
      <c r="DT1499" s="25"/>
      <c r="DU1499" s="25"/>
      <c r="DV1499" s="25"/>
      <c r="DW1499" s="25"/>
      <c r="DX1499" s="25"/>
      <c r="DY1499" s="25"/>
      <c r="DZ1499" s="25"/>
      <c r="EA1499" s="25"/>
      <c r="EB1499" s="25"/>
      <c r="EC1499" s="25"/>
      <c r="ED1499" s="25"/>
      <c r="EE1499" s="25"/>
      <c r="EF1499" s="25"/>
      <c r="EG1499" s="25"/>
      <c r="EH1499" s="25"/>
      <c r="EI1499" s="25"/>
      <c r="EJ1499" s="25"/>
      <c r="EK1499" s="25"/>
      <c r="EL1499" s="25"/>
      <c r="EM1499" s="25"/>
      <c r="EN1499" s="25"/>
      <c r="EO1499" s="25"/>
      <c r="EP1499" s="25"/>
      <c r="EQ1499" s="25"/>
      <c r="ER1499" s="25"/>
      <c r="ES1499" s="25"/>
      <c r="ET1499" s="25"/>
      <c r="EU1499" s="25"/>
      <c r="EV1499" s="25"/>
      <c r="EW1499" s="25"/>
      <c r="EX1499" s="25"/>
      <c r="EY1499" s="25"/>
      <c r="EZ1499" s="25"/>
      <c r="FA1499" s="25"/>
      <c r="FB1499" s="25"/>
      <c r="FC1499" s="25"/>
      <c r="FD1499" s="25"/>
      <c r="FE1499" s="25"/>
      <c r="FF1499" s="25"/>
      <c r="FG1499" s="25"/>
      <c r="FH1499" s="25"/>
      <c r="FI1499" s="25"/>
      <c r="FJ1499" s="25"/>
      <c r="FK1499" s="25"/>
      <c r="FL1499" s="25"/>
      <c r="FM1499" s="25"/>
      <c r="FN1499" s="25"/>
      <c r="FO1499" s="25"/>
      <c r="FP1499" s="25"/>
      <c r="FQ1499" s="25"/>
      <c r="FR1499" s="25"/>
      <c r="FS1499" s="25"/>
      <c r="FT1499" s="25"/>
      <c r="FU1499" s="25"/>
      <c r="FV1499" s="25"/>
      <c r="FW1499" s="25"/>
      <c r="FX1499" s="25"/>
      <c r="FY1499" s="25"/>
      <c r="FZ1499" s="25"/>
      <c r="GA1499" s="25"/>
      <c r="GB1499" s="25"/>
      <c r="GC1499" s="25"/>
      <c r="GD1499" s="25"/>
      <c r="GE1499" s="25"/>
      <c r="GF1499" s="25"/>
      <c r="GG1499" s="25"/>
      <c r="GH1499" s="25"/>
      <c r="GI1499" s="25"/>
      <c r="GJ1499" s="25"/>
      <c r="GK1499" s="25"/>
      <c r="GL1499" s="25"/>
      <c r="GM1499" s="25"/>
      <c r="GN1499" s="25"/>
      <c r="GO1499" s="25"/>
      <c r="GP1499" s="25"/>
      <c r="GQ1499" s="25"/>
      <c r="GR1499" s="25"/>
      <c r="GS1499" s="25"/>
      <c r="GT1499" s="25"/>
      <c r="GU1499" s="25"/>
      <c r="GV1499" s="25"/>
      <c r="GW1499" s="25"/>
      <c r="GX1499" s="25"/>
      <c r="GY1499" s="25"/>
      <c r="GZ1499" s="25"/>
      <c r="HA1499" s="25"/>
      <c r="HB1499" s="25"/>
      <c r="HC1499" s="25"/>
      <c r="HD1499" s="25"/>
      <c r="HE1499" s="25"/>
      <c r="HF1499" s="25"/>
      <c r="HG1499" s="25"/>
      <c r="HH1499" s="25"/>
      <c r="HI1499" s="25"/>
      <c r="HJ1499" s="25"/>
      <c r="HK1499" s="25"/>
      <c r="HL1499" s="25"/>
      <c r="HM1499" s="25"/>
      <c r="HN1499" s="25"/>
      <c r="HO1499" s="25"/>
      <c r="HP1499" s="25"/>
      <c r="HQ1499" s="25"/>
      <c r="HR1499" s="25"/>
      <c r="HS1499" s="25"/>
      <c r="HT1499" s="25"/>
      <c r="HU1499" s="25"/>
      <c r="HV1499" s="25"/>
      <c r="HW1499" s="25"/>
      <c r="HX1499" s="25"/>
      <c r="HY1499" s="25"/>
      <c r="HZ1499" s="25"/>
      <c r="IA1499" s="25"/>
      <c r="IB1499" s="25"/>
      <c r="IC1499" s="25"/>
      <c r="ID1499" s="25"/>
      <c r="IE1499" s="25"/>
      <c r="IF1499" s="25"/>
      <c r="IG1499" s="25"/>
      <c r="IH1499" s="25"/>
      <c r="II1499" s="25"/>
      <c r="IJ1499" s="25"/>
      <c r="IK1499" s="25"/>
      <c r="IL1499" s="25"/>
      <c r="IM1499" s="25"/>
      <c r="IN1499" s="25"/>
      <c r="IO1499" s="25"/>
      <c r="IP1499" s="25"/>
      <c r="IQ1499" s="25"/>
      <c r="IR1499" s="25"/>
      <c r="IS1499" s="25"/>
      <c r="IT1499" s="25"/>
      <c r="IU1499" s="25"/>
      <c r="IV1499" s="25"/>
      <c r="IW1499" s="25"/>
      <c r="IX1499" s="25"/>
      <c r="IY1499" s="25"/>
      <c r="IZ1499" s="25"/>
      <c r="JA1499" s="25"/>
      <c r="JB1499" s="25"/>
      <c r="JC1499" s="25"/>
      <c r="JD1499" s="25"/>
      <c r="JE1499" s="25"/>
    </row>
    <row r="1503" spans="1:265" ht="12.95" customHeight="1">
      <c r="A1503" s="10"/>
      <c r="B1503" s="11"/>
      <c r="C1503" s="12"/>
      <c r="D1503" s="19"/>
      <c r="E1503" s="19"/>
      <c r="F1503" s="19"/>
      <c r="G1503" s="19"/>
      <c r="H1503" s="21"/>
      <c r="I1503" s="28"/>
      <c r="J1503" s="12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  <c r="AL1503" s="13"/>
      <c r="AM1503" s="13"/>
      <c r="AN1503" s="13"/>
      <c r="AO1503" s="13"/>
      <c r="AP1503" s="13"/>
      <c r="AQ1503" s="13"/>
      <c r="AR1503" s="13"/>
      <c r="AS1503" s="13"/>
      <c r="AT1503" s="13"/>
      <c r="AU1503" s="13"/>
      <c r="AV1503" s="13"/>
      <c r="AW1503" s="13"/>
      <c r="AX1503" s="13"/>
      <c r="AY1503" s="13"/>
      <c r="AZ1503" s="13"/>
      <c r="BA1503" s="13"/>
      <c r="BB1503" s="13"/>
      <c r="BC1503" s="13"/>
      <c r="BD1503" s="13"/>
      <c r="BE1503" s="13"/>
      <c r="BF1503" s="13"/>
      <c r="BG1503" s="13"/>
      <c r="BH1503" s="13"/>
      <c r="BI1503" s="13"/>
      <c r="BJ1503" s="13"/>
      <c r="BK1503" s="13"/>
      <c r="BL1503" s="13"/>
      <c r="BM1503" s="13"/>
      <c r="BN1503" s="13"/>
      <c r="BO1503" s="13"/>
      <c r="BP1503" s="13"/>
      <c r="BQ1503" s="13"/>
      <c r="BR1503" s="13"/>
      <c r="BS1503" s="13"/>
      <c r="BT1503" s="13"/>
      <c r="BU1503" s="13"/>
      <c r="BV1503" s="13"/>
      <c r="BW1503" s="13"/>
      <c r="BX1503" s="13"/>
      <c r="BY1503" s="13"/>
      <c r="BZ1503" s="13"/>
      <c r="CA1503" s="13"/>
      <c r="CB1503" s="13"/>
      <c r="CC1503" s="13"/>
      <c r="CD1503" s="13"/>
      <c r="CE1503" s="13"/>
      <c r="CF1503" s="13"/>
      <c r="CG1503" s="13"/>
      <c r="CH1503" s="13"/>
      <c r="CI1503" s="13"/>
      <c r="CJ1503" s="13"/>
      <c r="CK1503" s="13"/>
      <c r="CL1503" s="13"/>
      <c r="CM1503" s="13"/>
      <c r="CN1503" s="13"/>
      <c r="CO1503" s="13"/>
      <c r="CP1503" s="13"/>
      <c r="CQ1503" s="13"/>
      <c r="CR1503" s="13"/>
      <c r="CS1503" s="13"/>
      <c r="CT1503" s="13"/>
      <c r="CU1503" s="13"/>
      <c r="CV1503" s="13"/>
      <c r="CW1503" s="13"/>
      <c r="CX1503" s="13"/>
      <c r="CY1503" s="13"/>
      <c r="CZ1503" s="13"/>
      <c r="DA1503" s="13"/>
      <c r="DB1503" s="13"/>
      <c r="DC1503" s="13"/>
      <c r="DD1503" s="13"/>
      <c r="DE1503" s="13"/>
      <c r="DF1503" s="13"/>
      <c r="DG1503" s="13"/>
      <c r="DH1503" s="13"/>
      <c r="DI1503" s="13"/>
      <c r="DJ1503" s="13"/>
      <c r="DK1503" s="13"/>
      <c r="DL1503" s="13"/>
      <c r="DM1503" s="13"/>
      <c r="DN1503" s="13"/>
      <c r="DO1503" s="13"/>
      <c r="DP1503" s="13"/>
      <c r="DQ1503" s="13"/>
      <c r="DR1503" s="13"/>
      <c r="DS1503" s="13"/>
      <c r="DT1503" s="13"/>
      <c r="DU1503" s="13"/>
      <c r="DV1503" s="13"/>
      <c r="DW1503" s="13"/>
      <c r="DX1503" s="13"/>
      <c r="DY1503" s="13"/>
      <c r="DZ1503" s="13"/>
      <c r="EA1503" s="13"/>
      <c r="EB1503" s="13"/>
      <c r="EC1503" s="13"/>
      <c r="ED1503" s="13"/>
      <c r="EE1503" s="13"/>
      <c r="EF1503" s="13"/>
      <c r="EG1503" s="13"/>
      <c r="EH1503" s="13"/>
      <c r="EI1503" s="13"/>
      <c r="EJ1503" s="13"/>
      <c r="EK1503" s="13"/>
      <c r="EL1503" s="13"/>
      <c r="EM1503" s="13"/>
      <c r="EN1503" s="13"/>
      <c r="EO1503" s="13"/>
      <c r="EP1503" s="13"/>
      <c r="EQ1503" s="13"/>
      <c r="ER1503" s="13"/>
      <c r="ES1503" s="13"/>
      <c r="ET1503" s="13"/>
      <c r="EU1503" s="13"/>
      <c r="EV1503" s="13"/>
      <c r="EW1503" s="13"/>
      <c r="EX1503" s="13"/>
      <c r="EY1503" s="13"/>
      <c r="EZ1503" s="13"/>
      <c r="FA1503" s="13"/>
      <c r="FB1503" s="13"/>
      <c r="FC1503" s="13"/>
      <c r="FD1503" s="13"/>
      <c r="FE1503" s="13"/>
      <c r="FF1503" s="13"/>
      <c r="FG1503" s="13"/>
      <c r="FH1503" s="13"/>
      <c r="FI1503" s="13"/>
      <c r="FJ1503" s="13"/>
      <c r="FK1503" s="13"/>
      <c r="FL1503" s="13"/>
      <c r="FM1503" s="13"/>
      <c r="FN1503" s="13"/>
      <c r="FO1503" s="13"/>
      <c r="FP1503" s="13"/>
      <c r="FQ1503" s="13"/>
      <c r="FR1503" s="13"/>
      <c r="FS1503" s="13"/>
      <c r="FT1503" s="13"/>
      <c r="FU1503" s="13"/>
      <c r="FV1503" s="13"/>
      <c r="FW1503" s="13"/>
      <c r="FX1503" s="13"/>
      <c r="FY1503" s="13"/>
      <c r="FZ1503" s="13"/>
      <c r="GA1503" s="13"/>
      <c r="GB1503" s="13"/>
      <c r="GC1503" s="13"/>
      <c r="GD1503" s="13"/>
      <c r="GE1503" s="13"/>
      <c r="GF1503" s="13"/>
      <c r="GG1503" s="13"/>
      <c r="GH1503" s="13"/>
      <c r="GI1503" s="13"/>
      <c r="GJ1503" s="13"/>
      <c r="GK1503" s="13"/>
      <c r="GL1503" s="13"/>
      <c r="GM1503" s="13"/>
      <c r="GN1503" s="13"/>
      <c r="GO1503" s="13"/>
      <c r="GP1503" s="13"/>
      <c r="GQ1503" s="13"/>
      <c r="GR1503" s="13"/>
      <c r="GS1503" s="13"/>
      <c r="GT1503" s="13"/>
      <c r="GU1503" s="13"/>
      <c r="GV1503" s="13"/>
      <c r="GW1503" s="13"/>
      <c r="GX1503" s="13"/>
      <c r="GY1503" s="13"/>
      <c r="GZ1503" s="13"/>
      <c r="HA1503" s="13"/>
      <c r="HB1503" s="13"/>
      <c r="HC1503" s="13"/>
      <c r="HD1503" s="13"/>
      <c r="HE1503" s="13"/>
      <c r="HF1503" s="13"/>
      <c r="HG1503" s="13"/>
      <c r="HH1503" s="13"/>
      <c r="HI1503" s="13"/>
      <c r="HJ1503" s="13"/>
      <c r="HK1503" s="13"/>
      <c r="HL1503" s="13"/>
      <c r="HM1503" s="13"/>
      <c r="HN1503" s="13"/>
      <c r="HO1503" s="13"/>
      <c r="HP1503" s="13"/>
      <c r="HQ1503" s="13"/>
      <c r="HR1503" s="13"/>
      <c r="HS1503" s="13"/>
      <c r="HT1503" s="13"/>
      <c r="HU1503" s="13"/>
      <c r="HV1503" s="13"/>
      <c r="HW1503" s="13"/>
      <c r="HX1503" s="13"/>
      <c r="HY1503" s="13"/>
      <c r="HZ1503" s="13"/>
      <c r="IA1503" s="13"/>
      <c r="IB1503" s="13"/>
      <c r="IC1503" s="13"/>
      <c r="ID1503" s="13"/>
      <c r="IE1503" s="13"/>
      <c r="IF1503" s="13"/>
      <c r="IG1503" s="13"/>
      <c r="IH1503" s="13"/>
      <c r="II1503" s="13"/>
      <c r="IJ1503" s="13"/>
      <c r="IK1503" s="13"/>
      <c r="IL1503" s="13"/>
      <c r="IM1503" s="13"/>
      <c r="IN1503" s="13"/>
      <c r="IO1503" s="13"/>
      <c r="IP1503" s="13"/>
      <c r="IQ1503" s="13"/>
      <c r="IR1503" s="13"/>
      <c r="IS1503" s="13"/>
      <c r="IT1503" s="13"/>
      <c r="IU1503" s="13"/>
      <c r="IV1503" s="13"/>
      <c r="IW1503" s="13"/>
      <c r="IX1503" s="13"/>
      <c r="IY1503" s="13"/>
      <c r="IZ1503" s="13"/>
      <c r="JA1503" s="13"/>
      <c r="JB1503" s="13"/>
      <c r="JC1503" s="13"/>
      <c r="JD1503" s="13"/>
      <c r="JE1503" s="13"/>
    </row>
    <row r="1504" spans="1:265" s="13" customFormat="1" ht="12.95" customHeight="1">
      <c r="A1504" s="1"/>
      <c r="B1504" s="2"/>
      <c r="C1504" s="3"/>
      <c r="D1504" s="16"/>
      <c r="E1504" s="16"/>
      <c r="F1504" s="16"/>
      <c r="G1504" s="16"/>
      <c r="H1504" s="20"/>
      <c r="I1504" s="27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  <c r="CG1504" s="4"/>
      <c r="CH1504" s="4"/>
      <c r="CI1504" s="4"/>
      <c r="CJ1504" s="4"/>
      <c r="CK1504" s="4"/>
      <c r="CL1504" s="4"/>
      <c r="CM1504" s="4"/>
      <c r="CN1504" s="4"/>
      <c r="CO1504" s="4"/>
      <c r="CP1504" s="4"/>
      <c r="CQ1504" s="4"/>
      <c r="CR1504" s="4"/>
      <c r="CS1504" s="4"/>
      <c r="CT1504" s="4"/>
      <c r="CU1504" s="4"/>
      <c r="CV1504" s="4"/>
      <c r="CW1504" s="4"/>
      <c r="CX1504" s="4"/>
      <c r="CY1504" s="4"/>
      <c r="CZ1504" s="4"/>
      <c r="DA1504" s="4"/>
      <c r="DB1504" s="4"/>
      <c r="DC1504" s="4"/>
      <c r="DD1504" s="4"/>
      <c r="DE1504" s="4"/>
      <c r="DF1504" s="4"/>
      <c r="DG1504" s="4"/>
      <c r="DH1504" s="4"/>
      <c r="DI1504" s="4"/>
      <c r="DJ1504" s="4"/>
      <c r="DK1504" s="4"/>
      <c r="DL1504" s="4"/>
      <c r="DM1504" s="4"/>
      <c r="DN1504" s="4"/>
      <c r="DO1504" s="4"/>
      <c r="DP1504" s="4"/>
      <c r="DQ1504" s="4"/>
      <c r="DR1504" s="4"/>
      <c r="DS1504" s="4"/>
      <c r="DT1504" s="4"/>
      <c r="DU1504" s="4"/>
      <c r="DV1504" s="4"/>
      <c r="DW1504" s="4"/>
      <c r="DX1504" s="4"/>
      <c r="DY1504" s="4"/>
      <c r="DZ1504" s="4"/>
      <c r="EA1504" s="4"/>
      <c r="EB1504" s="4"/>
      <c r="EC1504" s="4"/>
      <c r="ED1504" s="4"/>
      <c r="EE1504" s="4"/>
      <c r="EF1504" s="4"/>
      <c r="EG1504" s="4"/>
      <c r="EH1504" s="4"/>
      <c r="EI1504" s="4"/>
      <c r="EJ1504" s="4"/>
      <c r="EK1504" s="4"/>
      <c r="EL1504" s="4"/>
      <c r="EM1504" s="4"/>
      <c r="EN1504" s="4"/>
      <c r="EO1504" s="4"/>
      <c r="EP1504" s="4"/>
      <c r="EQ1504" s="4"/>
      <c r="ER1504" s="4"/>
      <c r="ES1504" s="4"/>
      <c r="ET1504" s="4"/>
      <c r="EU1504" s="4"/>
      <c r="EV1504" s="4"/>
      <c r="EW1504" s="4"/>
      <c r="EX1504" s="4"/>
      <c r="EY1504" s="4"/>
      <c r="EZ1504" s="4"/>
      <c r="FA1504" s="4"/>
      <c r="FB1504" s="4"/>
      <c r="FC1504" s="4"/>
      <c r="FD1504" s="4"/>
      <c r="FE1504" s="4"/>
      <c r="FF1504" s="4"/>
      <c r="FG1504" s="4"/>
      <c r="FH1504" s="4"/>
      <c r="FI1504" s="4"/>
      <c r="FJ1504" s="4"/>
      <c r="FK1504" s="4"/>
      <c r="FL1504" s="4"/>
      <c r="FM1504" s="4"/>
      <c r="FN1504" s="4"/>
      <c r="FO1504" s="4"/>
      <c r="FP1504" s="4"/>
      <c r="FQ1504" s="4"/>
      <c r="FR1504" s="4"/>
      <c r="FS1504" s="4"/>
      <c r="FT1504" s="4"/>
      <c r="FU1504" s="4"/>
      <c r="FV1504" s="4"/>
      <c r="FW1504" s="4"/>
      <c r="FX1504" s="4"/>
      <c r="FY1504" s="4"/>
      <c r="FZ1504" s="4"/>
      <c r="GA1504" s="4"/>
      <c r="GB1504" s="4"/>
      <c r="GC1504" s="4"/>
      <c r="GD1504" s="4"/>
      <c r="GE1504" s="4"/>
      <c r="GF1504" s="4"/>
      <c r="GG1504" s="4"/>
      <c r="GH1504" s="4"/>
      <c r="GI1504" s="4"/>
      <c r="GJ1504" s="4"/>
      <c r="GK1504" s="4"/>
      <c r="GL1504" s="4"/>
      <c r="GM1504" s="4"/>
      <c r="GN1504" s="4"/>
      <c r="GO1504" s="4"/>
      <c r="GP1504" s="4"/>
      <c r="GQ1504" s="4"/>
      <c r="GR1504" s="4"/>
      <c r="GS1504" s="4"/>
      <c r="GT1504" s="4"/>
      <c r="GU1504" s="4"/>
      <c r="GV1504" s="4"/>
      <c r="GW1504" s="4"/>
      <c r="GX1504" s="4"/>
      <c r="GY1504" s="4"/>
      <c r="GZ1504" s="4"/>
      <c r="HA1504" s="4"/>
      <c r="HB1504" s="4"/>
      <c r="HC1504" s="4"/>
      <c r="HD1504" s="4"/>
      <c r="HE1504" s="4"/>
      <c r="HF1504" s="4"/>
      <c r="HG1504" s="4"/>
      <c r="HH1504" s="4"/>
      <c r="HI1504" s="4"/>
      <c r="HJ1504" s="4"/>
      <c r="HK1504" s="4"/>
      <c r="HL1504" s="4"/>
      <c r="HM1504" s="4"/>
      <c r="HN1504" s="4"/>
      <c r="HO1504" s="4"/>
      <c r="HP1504" s="4"/>
      <c r="HQ1504" s="4"/>
      <c r="HR1504" s="4"/>
      <c r="HS1504" s="4"/>
      <c r="HT1504" s="4"/>
      <c r="HU1504" s="4"/>
      <c r="HV1504" s="4"/>
      <c r="HW1504" s="4"/>
      <c r="HX1504" s="4"/>
      <c r="HY1504" s="4"/>
      <c r="HZ1504" s="4"/>
      <c r="IA1504" s="4"/>
      <c r="IB1504" s="4"/>
      <c r="IC1504" s="4"/>
      <c r="ID1504" s="4"/>
      <c r="IE1504" s="4"/>
      <c r="IF1504" s="4"/>
      <c r="IG1504" s="4"/>
      <c r="IH1504" s="4"/>
      <c r="II1504" s="4"/>
      <c r="IJ1504" s="4"/>
      <c r="IK1504" s="4"/>
      <c r="IL1504" s="4"/>
      <c r="IM1504" s="4"/>
      <c r="IN1504" s="4"/>
      <c r="IO1504" s="4"/>
      <c r="IP1504" s="4"/>
      <c r="IQ1504" s="4"/>
      <c r="IR1504" s="4"/>
      <c r="IS1504" s="4"/>
      <c r="IT1504" s="4"/>
      <c r="IU1504" s="4"/>
      <c r="IV1504" s="4"/>
      <c r="IW1504" s="4"/>
      <c r="IX1504" s="4"/>
      <c r="IY1504" s="4"/>
      <c r="IZ1504" s="4"/>
      <c r="JA1504" s="4"/>
      <c r="JB1504" s="4"/>
      <c r="JC1504" s="4"/>
      <c r="JD1504" s="4"/>
      <c r="JE1504" s="4"/>
    </row>
    <row r="1505" spans="1:265">
      <c r="A1505" s="14" t="s">
        <v>8</v>
      </c>
      <c r="I1505" s="32"/>
      <c r="J1505" s="23"/>
    </row>
    <row r="1506" spans="1:265">
      <c r="A1506" s="15"/>
      <c r="B1506" s="11"/>
      <c r="C1506" s="12"/>
      <c r="D1506" s="19"/>
      <c r="E1506" s="19"/>
      <c r="F1506" s="19"/>
      <c r="G1506" s="19"/>
      <c r="H1506" s="21"/>
      <c r="I1506" s="1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  <c r="AL1506" s="13"/>
      <c r="AM1506" s="13"/>
      <c r="AN1506" s="13"/>
      <c r="AO1506" s="13"/>
      <c r="AP1506" s="13"/>
      <c r="AQ1506" s="13"/>
      <c r="AR1506" s="13"/>
      <c r="AS1506" s="13"/>
      <c r="AT1506" s="13"/>
      <c r="AU1506" s="13"/>
      <c r="AV1506" s="13"/>
      <c r="AW1506" s="13"/>
      <c r="AX1506" s="13"/>
      <c r="AY1506" s="13"/>
      <c r="AZ1506" s="13"/>
      <c r="BA1506" s="13"/>
      <c r="BB1506" s="13"/>
      <c r="BC1506" s="13"/>
      <c r="BD1506" s="13"/>
      <c r="BE1506" s="13"/>
      <c r="BF1506" s="13"/>
      <c r="BG1506" s="13"/>
      <c r="BH1506" s="13"/>
      <c r="BI1506" s="13"/>
      <c r="BJ1506" s="13"/>
      <c r="BK1506" s="13"/>
      <c r="BL1506" s="13"/>
      <c r="BM1506" s="13"/>
      <c r="BN1506" s="13"/>
      <c r="BO1506" s="13"/>
      <c r="BP1506" s="13"/>
      <c r="BQ1506" s="13"/>
      <c r="BR1506" s="13"/>
      <c r="BS1506" s="13"/>
      <c r="BT1506" s="13"/>
      <c r="BU1506" s="13"/>
      <c r="BV1506" s="13"/>
      <c r="BW1506" s="13"/>
      <c r="BX1506" s="13"/>
      <c r="BY1506" s="13"/>
      <c r="BZ1506" s="13"/>
      <c r="CA1506" s="13"/>
      <c r="CB1506" s="13"/>
      <c r="CC1506" s="13"/>
      <c r="CD1506" s="13"/>
      <c r="CE1506" s="13"/>
      <c r="CF1506" s="13"/>
      <c r="CG1506" s="13"/>
      <c r="CH1506" s="13"/>
      <c r="CI1506" s="13"/>
      <c r="CJ1506" s="13"/>
      <c r="CK1506" s="13"/>
      <c r="CL1506" s="13"/>
      <c r="CM1506" s="13"/>
      <c r="CN1506" s="13"/>
      <c r="CO1506" s="13"/>
      <c r="CP1506" s="13"/>
      <c r="CQ1506" s="13"/>
      <c r="CR1506" s="13"/>
      <c r="CS1506" s="13"/>
      <c r="CT1506" s="13"/>
      <c r="CU1506" s="13"/>
      <c r="CV1506" s="13"/>
      <c r="CW1506" s="13"/>
      <c r="CX1506" s="13"/>
      <c r="CY1506" s="13"/>
      <c r="CZ1506" s="13"/>
      <c r="DA1506" s="13"/>
      <c r="DB1506" s="13"/>
      <c r="DC1506" s="13"/>
      <c r="DD1506" s="13"/>
      <c r="DE1506" s="13"/>
      <c r="DF1506" s="13"/>
      <c r="DG1506" s="13"/>
      <c r="DH1506" s="13"/>
      <c r="DI1506" s="13"/>
      <c r="DJ1506" s="13"/>
      <c r="DK1506" s="13"/>
      <c r="DL1506" s="13"/>
      <c r="DM1506" s="13"/>
      <c r="DN1506" s="13"/>
      <c r="DO1506" s="13"/>
      <c r="DP1506" s="13"/>
      <c r="DQ1506" s="13"/>
      <c r="DR1506" s="13"/>
      <c r="DS1506" s="13"/>
      <c r="DT1506" s="13"/>
      <c r="DU1506" s="13"/>
      <c r="DV1506" s="13"/>
      <c r="DW1506" s="13"/>
      <c r="DX1506" s="13"/>
      <c r="DY1506" s="13"/>
      <c r="DZ1506" s="13"/>
      <c r="EA1506" s="13"/>
      <c r="EB1506" s="13"/>
      <c r="EC1506" s="13"/>
      <c r="ED1506" s="13"/>
      <c r="EE1506" s="13"/>
      <c r="EF1506" s="13"/>
      <c r="EG1506" s="13"/>
      <c r="EH1506" s="13"/>
      <c r="EI1506" s="13"/>
      <c r="EJ1506" s="13"/>
      <c r="EK1506" s="13"/>
      <c r="EL1506" s="13"/>
      <c r="EM1506" s="13"/>
      <c r="EN1506" s="13"/>
      <c r="EO1506" s="13"/>
      <c r="EP1506" s="13"/>
      <c r="EQ1506" s="13"/>
      <c r="ER1506" s="13"/>
      <c r="ES1506" s="13"/>
      <c r="ET1506" s="13"/>
      <c r="EU1506" s="13"/>
      <c r="EV1506" s="13"/>
      <c r="EW1506" s="13"/>
      <c r="EX1506" s="13"/>
      <c r="EY1506" s="13"/>
      <c r="EZ1506" s="13"/>
      <c r="FA1506" s="13"/>
      <c r="FB1506" s="13"/>
      <c r="FC1506" s="13"/>
      <c r="FD1506" s="13"/>
      <c r="FE1506" s="13"/>
      <c r="FF1506" s="13"/>
      <c r="FG1506" s="13"/>
      <c r="FH1506" s="13"/>
      <c r="FI1506" s="13"/>
      <c r="FJ1506" s="13"/>
      <c r="FK1506" s="13"/>
      <c r="FL1506" s="13"/>
      <c r="FM1506" s="13"/>
      <c r="FN1506" s="13"/>
      <c r="FO1506" s="13"/>
      <c r="FP1506" s="13"/>
      <c r="FQ1506" s="13"/>
      <c r="FR1506" s="13"/>
      <c r="FS1506" s="13"/>
      <c r="FT1506" s="13"/>
      <c r="FU1506" s="13"/>
      <c r="FV1506" s="13"/>
      <c r="FW1506" s="13"/>
      <c r="FX1506" s="13"/>
      <c r="FY1506" s="13"/>
      <c r="FZ1506" s="13"/>
      <c r="GA1506" s="13"/>
      <c r="GB1506" s="13"/>
      <c r="GC1506" s="13"/>
      <c r="GD1506" s="13"/>
      <c r="GE1506" s="13"/>
      <c r="GF1506" s="13"/>
      <c r="GG1506" s="13"/>
      <c r="GH1506" s="13"/>
      <c r="GI1506" s="13"/>
      <c r="GJ1506" s="13"/>
      <c r="GK1506" s="13"/>
      <c r="GL1506" s="13"/>
      <c r="GM1506" s="13"/>
      <c r="GN1506" s="13"/>
      <c r="GO1506" s="13"/>
      <c r="GP1506" s="13"/>
      <c r="GQ1506" s="13"/>
      <c r="GR1506" s="13"/>
      <c r="GS1506" s="13"/>
      <c r="GT1506" s="13"/>
      <c r="GU1506" s="13"/>
      <c r="GV1506" s="13"/>
      <c r="GW1506" s="13"/>
      <c r="GX1506" s="13"/>
      <c r="GY1506" s="13"/>
      <c r="GZ1506" s="13"/>
      <c r="HA1506" s="13"/>
      <c r="HB1506" s="13"/>
      <c r="HC1506" s="13"/>
      <c r="HD1506" s="13"/>
      <c r="HE1506" s="13"/>
      <c r="HF1506" s="13"/>
      <c r="HG1506" s="13"/>
      <c r="HH1506" s="13"/>
      <c r="HI1506" s="13"/>
      <c r="HJ1506" s="13"/>
      <c r="HK1506" s="13"/>
      <c r="HL1506" s="13"/>
      <c r="HM1506" s="13"/>
      <c r="HN1506" s="13"/>
      <c r="HO1506" s="13"/>
      <c r="HP1506" s="13"/>
      <c r="HQ1506" s="13"/>
      <c r="HR1506" s="13"/>
      <c r="HS1506" s="13"/>
      <c r="HT1506" s="13"/>
      <c r="HU1506" s="13"/>
      <c r="HV1506" s="13"/>
      <c r="HW1506" s="13"/>
      <c r="HX1506" s="13"/>
      <c r="HY1506" s="13"/>
      <c r="HZ1506" s="13"/>
      <c r="IA1506" s="13"/>
      <c r="IB1506" s="13"/>
      <c r="IC1506" s="13"/>
      <c r="ID1506" s="13"/>
      <c r="IE1506" s="13"/>
      <c r="IF1506" s="13"/>
      <c r="IG1506" s="13"/>
      <c r="IH1506" s="13"/>
      <c r="II1506" s="13"/>
      <c r="IJ1506" s="13"/>
      <c r="IK1506" s="13"/>
      <c r="IL1506" s="13"/>
      <c r="IM1506" s="13"/>
      <c r="IN1506" s="13"/>
      <c r="IO1506" s="13"/>
      <c r="IP1506" s="13"/>
      <c r="IQ1506" s="13"/>
      <c r="IR1506" s="13"/>
      <c r="IS1506" s="13"/>
      <c r="IT1506" s="13"/>
      <c r="IU1506" s="13"/>
      <c r="IV1506" s="13"/>
      <c r="IW1506" s="13"/>
      <c r="IX1506" s="13"/>
      <c r="IY1506" s="13"/>
      <c r="IZ1506" s="13"/>
      <c r="JA1506" s="13"/>
      <c r="JB1506" s="13"/>
      <c r="JC1506" s="13"/>
      <c r="JD1506" s="13"/>
      <c r="JE1506" s="13"/>
    </row>
    <row r="1509" spans="1:265" ht="22.5" customHeight="1">
      <c r="A1509" s="5" t="s">
        <v>1391</v>
      </c>
      <c r="B1509" s="5"/>
      <c r="C1509" s="5"/>
      <c r="H1509" s="24"/>
      <c r="J1509" s="3"/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25"/>
      <c r="AK1509" s="25"/>
      <c r="AL1509" s="25"/>
      <c r="AM1509" s="25"/>
      <c r="AN1509" s="25"/>
      <c r="AO1509" s="25"/>
      <c r="AP1509" s="25"/>
      <c r="AQ1509" s="25"/>
      <c r="AR1509" s="25"/>
      <c r="AS1509" s="25"/>
      <c r="AT1509" s="25"/>
      <c r="AU1509" s="25"/>
      <c r="AV1509" s="25"/>
      <c r="AW1509" s="25"/>
      <c r="AX1509" s="25"/>
      <c r="AY1509" s="25"/>
      <c r="AZ1509" s="25"/>
      <c r="BA1509" s="25"/>
      <c r="BB1509" s="25"/>
      <c r="BC1509" s="25"/>
      <c r="BD1509" s="25"/>
      <c r="BE1509" s="25"/>
      <c r="BF1509" s="25"/>
      <c r="BG1509" s="25"/>
      <c r="BH1509" s="25"/>
      <c r="BI1509" s="25"/>
      <c r="BJ1509" s="25"/>
      <c r="BK1509" s="25"/>
      <c r="BL1509" s="25"/>
      <c r="BM1509" s="25"/>
      <c r="BN1509" s="25"/>
      <c r="BO1509" s="25"/>
      <c r="BP1509" s="25"/>
      <c r="BQ1509" s="25"/>
      <c r="BR1509" s="25"/>
      <c r="BS1509" s="25"/>
      <c r="BT1509" s="25"/>
      <c r="BU1509" s="25"/>
      <c r="BV1509" s="25"/>
      <c r="BW1509" s="25"/>
      <c r="BX1509" s="25"/>
      <c r="BY1509" s="25"/>
      <c r="BZ1509" s="25"/>
      <c r="CA1509" s="25"/>
      <c r="CB1509" s="25"/>
      <c r="CC1509" s="25"/>
      <c r="CD1509" s="25"/>
      <c r="CE1509" s="25"/>
      <c r="CF1509" s="25"/>
      <c r="CG1509" s="25"/>
      <c r="CH1509" s="25"/>
      <c r="CI1509" s="25"/>
      <c r="CJ1509" s="25"/>
      <c r="CK1509" s="25"/>
      <c r="CL1509" s="25"/>
      <c r="CM1509" s="25"/>
      <c r="CN1509" s="25"/>
      <c r="CO1509" s="25"/>
      <c r="CP1509" s="25"/>
      <c r="CQ1509" s="25"/>
      <c r="CR1509" s="25"/>
      <c r="CS1509" s="25"/>
      <c r="CT1509" s="25"/>
      <c r="CU1509" s="25"/>
      <c r="CV1509" s="25"/>
      <c r="CW1509" s="25"/>
      <c r="CX1509" s="25"/>
      <c r="CY1509" s="25"/>
      <c r="CZ1509" s="25"/>
      <c r="DA1509" s="25"/>
      <c r="DB1509" s="25"/>
      <c r="DC1509" s="25"/>
      <c r="DD1509" s="25"/>
      <c r="DE1509" s="25"/>
      <c r="DF1509" s="25"/>
      <c r="DG1509" s="25"/>
      <c r="DH1509" s="25"/>
      <c r="DI1509" s="25"/>
      <c r="DJ1509" s="25"/>
      <c r="DK1509" s="25"/>
      <c r="DL1509" s="25"/>
      <c r="DM1509" s="25"/>
      <c r="DN1509" s="25"/>
      <c r="DO1509" s="25"/>
      <c r="DP1509" s="25"/>
      <c r="DQ1509" s="25"/>
      <c r="DR1509" s="25"/>
      <c r="DS1509" s="25"/>
      <c r="DT1509" s="25"/>
      <c r="DU1509" s="25"/>
      <c r="DV1509" s="25"/>
      <c r="DW1509" s="25"/>
      <c r="DX1509" s="25"/>
      <c r="DY1509" s="25"/>
      <c r="DZ1509" s="25"/>
      <c r="EA1509" s="25"/>
      <c r="EB1509" s="25"/>
      <c r="EC1509" s="25"/>
      <c r="ED1509" s="25"/>
      <c r="EE1509" s="25"/>
      <c r="EF1509" s="25"/>
      <c r="EG1509" s="25"/>
      <c r="EH1509" s="25"/>
      <c r="EI1509" s="25"/>
      <c r="EJ1509" s="25"/>
      <c r="EK1509" s="25"/>
      <c r="EL1509" s="25"/>
      <c r="EM1509" s="25"/>
      <c r="EN1509" s="25"/>
      <c r="EO1509" s="25"/>
      <c r="EP1509" s="25"/>
      <c r="EQ1509" s="25"/>
      <c r="ER1509" s="25"/>
      <c r="ES1509" s="25"/>
      <c r="ET1509" s="25"/>
      <c r="EU1509" s="25"/>
      <c r="EV1509" s="25"/>
      <c r="EW1509" s="25"/>
      <c r="EX1509" s="25"/>
      <c r="EY1509" s="25"/>
      <c r="EZ1509" s="25"/>
      <c r="FA1509" s="25"/>
      <c r="FB1509" s="25"/>
      <c r="FC1509" s="25"/>
      <c r="FD1509" s="25"/>
      <c r="FE1509" s="25"/>
      <c r="FF1509" s="25"/>
      <c r="FG1509" s="25"/>
      <c r="FH1509" s="25"/>
      <c r="FI1509" s="25"/>
      <c r="FJ1509" s="25"/>
      <c r="FK1509" s="25"/>
      <c r="FL1509" s="25"/>
      <c r="FM1509" s="25"/>
      <c r="FN1509" s="25"/>
      <c r="FO1509" s="25"/>
      <c r="FP1509" s="25"/>
      <c r="FQ1509" s="25"/>
      <c r="FR1509" s="25"/>
      <c r="FS1509" s="25"/>
      <c r="FT1509" s="25"/>
      <c r="FU1509" s="25"/>
      <c r="FV1509" s="25"/>
      <c r="FW1509" s="25"/>
      <c r="FX1509" s="25"/>
      <c r="FY1509" s="25"/>
      <c r="FZ1509" s="25"/>
      <c r="GA1509" s="25"/>
      <c r="GB1509" s="25"/>
      <c r="GC1509" s="25"/>
      <c r="GD1509" s="25"/>
      <c r="GE1509" s="25"/>
      <c r="GF1509" s="25"/>
      <c r="GG1509" s="25"/>
      <c r="GH1509" s="25"/>
      <c r="GI1509" s="25"/>
      <c r="GJ1509" s="25"/>
      <c r="GK1509" s="25"/>
      <c r="GL1509" s="25"/>
      <c r="GM1509" s="25"/>
      <c r="GN1509" s="25"/>
      <c r="GO1509" s="25"/>
      <c r="GP1509" s="25"/>
      <c r="GQ1509" s="25"/>
      <c r="GR1509" s="25"/>
      <c r="GS1509" s="25"/>
      <c r="GT1509" s="25"/>
      <c r="GU1509" s="25"/>
      <c r="GV1509" s="25"/>
      <c r="GW1509" s="25"/>
      <c r="GX1509" s="25"/>
      <c r="GY1509" s="25"/>
      <c r="GZ1509" s="25"/>
      <c r="HA1509" s="25"/>
      <c r="HB1509" s="25"/>
      <c r="HC1509" s="25"/>
      <c r="HD1509" s="25"/>
      <c r="HE1509" s="25"/>
      <c r="HF1509" s="25"/>
      <c r="HG1509" s="25"/>
      <c r="HH1509" s="25"/>
      <c r="HI1509" s="25"/>
      <c r="HJ1509" s="25"/>
      <c r="HK1509" s="25"/>
      <c r="HL1509" s="25"/>
      <c r="HM1509" s="25"/>
      <c r="HN1509" s="25"/>
      <c r="HO1509" s="25"/>
      <c r="HP1509" s="25"/>
      <c r="HQ1509" s="25"/>
      <c r="HR1509" s="25"/>
      <c r="HS1509" s="25"/>
      <c r="HT1509" s="25"/>
      <c r="HU1509" s="25"/>
      <c r="HV1509" s="25"/>
      <c r="HW1509" s="25"/>
      <c r="HX1509" s="25"/>
      <c r="HY1509" s="25"/>
      <c r="HZ1509" s="25"/>
      <c r="IA1509" s="25"/>
      <c r="IB1509" s="25"/>
      <c r="IC1509" s="25"/>
      <c r="ID1509" s="25"/>
      <c r="IE1509" s="25"/>
      <c r="IF1509" s="25"/>
      <c r="IG1509" s="25"/>
      <c r="IH1509" s="25"/>
      <c r="II1509" s="25"/>
      <c r="IJ1509" s="25"/>
      <c r="IK1509" s="25"/>
      <c r="IL1509" s="25"/>
      <c r="IM1509" s="25"/>
      <c r="IN1509" s="25"/>
      <c r="IO1509" s="25"/>
      <c r="IP1509" s="25"/>
      <c r="IQ1509" s="25"/>
      <c r="IR1509" s="25"/>
      <c r="IS1509" s="25"/>
      <c r="IT1509" s="25"/>
      <c r="IU1509" s="25"/>
      <c r="IV1509" s="25"/>
      <c r="IW1509" s="25"/>
      <c r="IX1509" s="25"/>
      <c r="IY1509" s="25"/>
      <c r="IZ1509" s="25"/>
      <c r="JA1509" s="25"/>
      <c r="JB1509" s="25"/>
      <c r="JC1509" s="25"/>
      <c r="JD1509" s="25"/>
      <c r="JE1509" s="25"/>
    </row>
    <row r="1511" spans="1:265">
      <c r="A1511" s="1" t="s">
        <v>1392</v>
      </c>
      <c r="B1511" s="2" t="s">
        <v>1393</v>
      </c>
      <c r="C1511" s="3" t="s">
        <v>1394</v>
      </c>
      <c r="D1511" s="16">
        <v>85872.2</v>
      </c>
      <c r="F1511" s="93">
        <f>D1511*22%</f>
        <v>18891.883999999998</v>
      </c>
      <c r="G1511" s="16">
        <f>D1511+F1511</f>
        <v>104764.084</v>
      </c>
    </row>
    <row r="1512" spans="1:265">
      <c r="A1512" s="1" t="s">
        <v>1392</v>
      </c>
      <c r="B1512" s="2" t="s">
        <v>1395</v>
      </c>
      <c r="C1512" s="3" t="s">
        <v>1396</v>
      </c>
      <c r="D1512" s="16">
        <v>33851.65</v>
      </c>
      <c r="F1512" s="93">
        <f>D1512*22%</f>
        <v>7447.3630000000003</v>
      </c>
      <c r="G1512" s="16">
        <f>D1512+F1512</f>
        <v>41299.012999999999</v>
      </c>
    </row>
    <row r="1514" spans="1:265" ht="12.95" customHeight="1">
      <c r="A1514" s="10"/>
      <c r="B1514" s="11"/>
      <c r="C1514" s="12"/>
      <c r="D1514" s="19"/>
      <c r="E1514" s="19"/>
      <c r="F1514" s="19"/>
      <c r="G1514" s="19"/>
      <c r="H1514" s="21"/>
      <c r="I1514" s="28"/>
      <c r="J1514" s="12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3"/>
      <c r="AI1514" s="13"/>
      <c r="AJ1514" s="13"/>
      <c r="AK1514" s="13"/>
      <c r="AL1514" s="13"/>
      <c r="AM1514" s="13"/>
      <c r="AN1514" s="13"/>
      <c r="AO1514" s="13"/>
      <c r="AP1514" s="13"/>
      <c r="AQ1514" s="13"/>
      <c r="AR1514" s="13"/>
      <c r="AS1514" s="13"/>
      <c r="AT1514" s="13"/>
      <c r="AU1514" s="13"/>
      <c r="AV1514" s="13"/>
      <c r="AW1514" s="13"/>
      <c r="AX1514" s="13"/>
      <c r="AY1514" s="13"/>
      <c r="AZ1514" s="13"/>
      <c r="BA1514" s="13"/>
      <c r="BB1514" s="13"/>
      <c r="BC1514" s="13"/>
      <c r="BD1514" s="13"/>
      <c r="BE1514" s="13"/>
      <c r="BF1514" s="13"/>
      <c r="BG1514" s="13"/>
      <c r="BH1514" s="13"/>
      <c r="BI1514" s="13"/>
      <c r="BJ1514" s="13"/>
      <c r="BK1514" s="13"/>
      <c r="BL1514" s="13"/>
      <c r="BM1514" s="13"/>
      <c r="BN1514" s="13"/>
      <c r="BO1514" s="13"/>
      <c r="BP1514" s="13"/>
      <c r="BQ1514" s="13"/>
      <c r="BR1514" s="13"/>
      <c r="BS1514" s="13"/>
      <c r="BT1514" s="13"/>
      <c r="BU1514" s="13"/>
      <c r="BV1514" s="13"/>
      <c r="BW1514" s="13"/>
      <c r="BX1514" s="13"/>
      <c r="BY1514" s="13"/>
      <c r="BZ1514" s="13"/>
      <c r="CA1514" s="13"/>
      <c r="CB1514" s="13"/>
      <c r="CC1514" s="13"/>
      <c r="CD1514" s="13"/>
      <c r="CE1514" s="13"/>
      <c r="CF1514" s="13"/>
      <c r="CG1514" s="13"/>
      <c r="CH1514" s="13"/>
      <c r="CI1514" s="13"/>
      <c r="CJ1514" s="13"/>
      <c r="CK1514" s="13"/>
      <c r="CL1514" s="13"/>
      <c r="CM1514" s="13"/>
      <c r="CN1514" s="13"/>
      <c r="CO1514" s="13"/>
      <c r="CP1514" s="13"/>
      <c r="CQ1514" s="13"/>
      <c r="CR1514" s="13"/>
      <c r="CS1514" s="13"/>
      <c r="CT1514" s="13"/>
      <c r="CU1514" s="13"/>
      <c r="CV1514" s="13"/>
      <c r="CW1514" s="13"/>
      <c r="CX1514" s="13"/>
      <c r="CY1514" s="13"/>
      <c r="CZ1514" s="13"/>
      <c r="DA1514" s="13"/>
      <c r="DB1514" s="13"/>
      <c r="DC1514" s="13"/>
      <c r="DD1514" s="13"/>
      <c r="DE1514" s="13"/>
      <c r="DF1514" s="13"/>
      <c r="DG1514" s="13"/>
      <c r="DH1514" s="13"/>
      <c r="DI1514" s="13"/>
      <c r="DJ1514" s="13"/>
      <c r="DK1514" s="13"/>
      <c r="DL1514" s="13"/>
      <c r="DM1514" s="13"/>
      <c r="DN1514" s="13"/>
      <c r="DO1514" s="13"/>
      <c r="DP1514" s="13"/>
      <c r="DQ1514" s="13"/>
      <c r="DR1514" s="13"/>
      <c r="DS1514" s="13"/>
      <c r="DT1514" s="13"/>
      <c r="DU1514" s="13"/>
      <c r="DV1514" s="13"/>
      <c r="DW1514" s="13"/>
      <c r="DX1514" s="13"/>
      <c r="DY1514" s="13"/>
      <c r="DZ1514" s="13"/>
      <c r="EA1514" s="13"/>
      <c r="EB1514" s="13"/>
      <c r="EC1514" s="13"/>
      <c r="ED1514" s="13"/>
      <c r="EE1514" s="13"/>
      <c r="EF1514" s="13"/>
      <c r="EG1514" s="13"/>
      <c r="EH1514" s="13"/>
      <c r="EI1514" s="13"/>
      <c r="EJ1514" s="13"/>
      <c r="EK1514" s="13"/>
      <c r="EL1514" s="13"/>
      <c r="EM1514" s="13"/>
      <c r="EN1514" s="13"/>
      <c r="EO1514" s="13"/>
      <c r="EP1514" s="13"/>
      <c r="EQ1514" s="13"/>
      <c r="ER1514" s="13"/>
      <c r="ES1514" s="13"/>
      <c r="ET1514" s="13"/>
      <c r="EU1514" s="13"/>
      <c r="EV1514" s="13"/>
      <c r="EW1514" s="13"/>
      <c r="EX1514" s="13"/>
      <c r="EY1514" s="13"/>
      <c r="EZ1514" s="13"/>
      <c r="FA1514" s="13"/>
      <c r="FB1514" s="13"/>
      <c r="FC1514" s="13"/>
      <c r="FD1514" s="13"/>
      <c r="FE1514" s="13"/>
      <c r="FF1514" s="13"/>
      <c r="FG1514" s="13"/>
      <c r="FH1514" s="13"/>
      <c r="FI1514" s="13"/>
      <c r="FJ1514" s="13"/>
      <c r="FK1514" s="13"/>
      <c r="FL1514" s="13"/>
      <c r="FM1514" s="13"/>
      <c r="FN1514" s="13"/>
      <c r="FO1514" s="13"/>
      <c r="FP1514" s="13"/>
      <c r="FQ1514" s="13"/>
      <c r="FR1514" s="13"/>
      <c r="FS1514" s="13"/>
      <c r="FT1514" s="13"/>
      <c r="FU1514" s="13"/>
      <c r="FV1514" s="13"/>
      <c r="FW1514" s="13"/>
      <c r="FX1514" s="13"/>
      <c r="FY1514" s="13"/>
      <c r="FZ1514" s="13"/>
      <c r="GA1514" s="13"/>
      <c r="GB1514" s="13"/>
      <c r="GC1514" s="13"/>
      <c r="GD1514" s="13"/>
      <c r="GE1514" s="13"/>
      <c r="GF1514" s="13"/>
      <c r="GG1514" s="13"/>
      <c r="GH1514" s="13"/>
      <c r="GI1514" s="13"/>
      <c r="GJ1514" s="13"/>
      <c r="GK1514" s="13"/>
      <c r="GL1514" s="13"/>
      <c r="GM1514" s="13"/>
      <c r="GN1514" s="13"/>
      <c r="GO1514" s="13"/>
      <c r="GP1514" s="13"/>
      <c r="GQ1514" s="13"/>
      <c r="GR1514" s="13"/>
      <c r="GS1514" s="13"/>
      <c r="GT1514" s="13"/>
      <c r="GU1514" s="13"/>
      <c r="GV1514" s="13"/>
      <c r="GW1514" s="13"/>
      <c r="GX1514" s="13"/>
      <c r="GY1514" s="13"/>
      <c r="GZ1514" s="13"/>
      <c r="HA1514" s="13"/>
      <c r="HB1514" s="13"/>
      <c r="HC1514" s="13"/>
      <c r="HD1514" s="13"/>
      <c r="HE1514" s="13"/>
      <c r="HF1514" s="13"/>
      <c r="HG1514" s="13"/>
      <c r="HH1514" s="13"/>
      <c r="HI1514" s="13"/>
      <c r="HJ1514" s="13"/>
      <c r="HK1514" s="13"/>
      <c r="HL1514" s="13"/>
      <c r="HM1514" s="13"/>
      <c r="HN1514" s="13"/>
      <c r="HO1514" s="13"/>
      <c r="HP1514" s="13"/>
      <c r="HQ1514" s="13"/>
      <c r="HR1514" s="13"/>
      <c r="HS1514" s="13"/>
      <c r="HT1514" s="13"/>
      <c r="HU1514" s="13"/>
      <c r="HV1514" s="13"/>
      <c r="HW1514" s="13"/>
      <c r="HX1514" s="13"/>
      <c r="HY1514" s="13"/>
      <c r="HZ1514" s="13"/>
      <c r="IA1514" s="13"/>
      <c r="IB1514" s="13"/>
      <c r="IC1514" s="13"/>
      <c r="ID1514" s="13"/>
      <c r="IE1514" s="13"/>
      <c r="IF1514" s="13"/>
      <c r="IG1514" s="13"/>
      <c r="IH1514" s="13"/>
      <c r="II1514" s="13"/>
      <c r="IJ1514" s="13"/>
      <c r="IK1514" s="13"/>
      <c r="IL1514" s="13"/>
      <c r="IM1514" s="13"/>
      <c r="IN1514" s="13"/>
      <c r="IO1514" s="13"/>
      <c r="IP1514" s="13"/>
      <c r="IQ1514" s="13"/>
      <c r="IR1514" s="13"/>
      <c r="IS1514" s="13"/>
      <c r="IT1514" s="13"/>
      <c r="IU1514" s="13"/>
      <c r="IV1514" s="13"/>
      <c r="IW1514" s="13"/>
      <c r="IX1514" s="13"/>
      <c r="IY1514" s="13"/>
      <c r="IZ1514" s="13"/>
      <c r="JA1514" s="13"/>
      <c r="JB1514" s="13"/>
      <c r="JC1514" s="13"/>
      <c r="JD1514" s="13"/>
      <c r="JE1514" s="13"/>
    </row>
    <row r="1515" spans="1:265" s="13" customFormat="1" ht="12.95" customHeight="1">
      <c r="A1515" s="1"/>
      <c r="B1515" s="2"/>
      <c r="C1515" s="3"/>
      <c r="D1515" s="16"/>
      <c r="E1515" s="16"/>
      <c r="F1515" s="16"/>
      <c r="G1515" s="16"/>
      <c r="H1515" s="20"/>
      <c r="I1515" s="27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  <c r="BF1515" s="4"/>
      <c r="BG1515" s="4"/>
      <c r="BH1515" s="4"/>
      <c r="BI1515" s="4"/>
      <c r="BJ1515" s="4"/>
      <c r="BK1515" s="4"/>
      <c r="BL1515" s="4"/>
      <c r="BM1515" s="4"/>
      <c r="BN1515" s="4"/>
      <c r="BO1515" s="4"/>
      <c r="BP1515" s="4"/>
      <c r="BQ1515" s="4"/>
      <c r="BR1515" s="4"/>
      <c r="BS1515" s="4"/>
      <c r="BT1515" s="4"/>
      <c r="BU1515" s="4"/>
      <c r="BV1515" s="4"/>
      <c r="BW1515" s="4"/>
      <c r="BX1515" s="4"/>
      <c r="BY1515" s="4"/>
      <c r="BZ1515" s="4"/>
      <c r="CA1515" s="4"/>
      <c r="CB1515" s="4"/>
      <c r="CC1515" s="4"/>
      <c r="CD1515" s="4"/>
      <c r="CE1515" s="4"/>
      <c r="CF1515" s="4"/>
      <c r="CG1515" s="4"/>
      <c r="CH1515" s="4"/>
      <c r="CI1515" s="4"/>
      <c r="CJ1515" s="4"/>
      <c r="CK1515" s="4"/>
      <c r="CL1515" s="4"/>
      <c r="CM1515" s="4"/>
      <c r="CN1515" s="4"/>
      <c r="CO1515" s="4"/>
      <c r="CP1515" s="4"/>
      <c r="CQ1515" s="4"/>
      <c r="CR1515" s="4"/>
      <c r="CS1515" s="4"/>
      <c r="CT1515" s="4"/>
      <c r="CU1515" s="4"/>
      <c r="CV1515" s="4"/>
      <c r="CW1515" s="4"/>
      <c r="CX1515" s="4"/>
      <c r="CY1515" s="4"/>
      <c r="CZ1515" s="4"/>
      <c r="DA1515" s="4"/>
      <c r="DB1515" s="4"/>
      <c r="DC1515" s="4"/>
      <c r="DD1515" s="4"/>
      <c r="DE1515" s="4"/>
      <c r="DF1515" s="4"/>
      <c r="DG1515" s="4"/>
      <c r="DH1515" s="4"/>
      <c r="DI1515" s="4"/>
      <c r="DJ1515" s="4"/>
      <c r="DK1515" s="4"/>
      <c r="DL1515" s="4"/>
      <c r="DM1515" s="4"/>
      <c r="DN1515" s="4"/>
      <c r="DO1515" s="4"/>
      <c r="DP1515" s="4"/>
      <c r="DQ1515" s="4"/>
      <c r="DR1515" s="4"/>
      <c r="DS1515" s="4"/>
      <c r="DT1515" s="4"/>
      <c r="DU1515" s="4"/>
      <c r="DV1515" s="4"/>
      <c r="DW1515" s="4"/>
      <c r="DX1515" s="4"/>
      <c r="DY1515" s="4"/>
      <c r="DZ1515" s="4"/>
      <c r="EA1515" s="4"/>
      <c r="EB1515" s="4"/>
      <c r="EC1515" s="4"/>
      <c r="ED1515" s="4"/>
      <c r="EE1515" s="4"/>
      <c r="EF1515" s="4"/>
      <c r="EG1515" s="4"/>
      <c r="EH1515" s="4"/>
      <c r="EI1515" s="4"/>
      <c r="EJ1515" s="4"/>
      <c r="EK1515" s="4"/>
      <c r="EL1515" s="4"/>
      <c r="EM1515" s="4"/>
      <c r="EN1515" s="4"/>
      <c r="EO1515" s="4"/>
      <c r="EP1515" s="4"/>
      <c r="EQ1515" s="4"/>
      <c r="ER1515" s="4"/>
      <c r="ES1515" s="4"/>
      <c r="ET1515" s="4"/>
      <c r="EU1515" s="4"/>
      <c r="EV1515" s="4"/>
      <c r="EW1515" s="4"/>
      <c r="EX1515" s="4"/>
      <c r="EY1515" s="4"/>
      <c r="EZ1515" s="4"/>
      <c r="FA1515" s="4"/>
      <c r="FB1515" s="4"/>
      <c r="FC1515" s="4"/>
      <c r="FD1515" s="4"/>
      <c r="FE1515" s="4"/>
      <c r="FF1515" s="4"/>
      <c r="FG1515" s="4"/>
      <c r="FH1515" s="4"/>
      <c r="FI1515" s="4"/>
      <c r="FJ1515" s="4"/>
      <c r="FK1515" s="4"/>
      <c r="FL1515" s="4"/>
      <c r="FM1515" s="4"/>
      <c r="FN1515" s="4"/>
      <c r="FO1515" s="4"/>
      <c r="FP1515" s="4"/>
      <c r="FQ1515" s="4"/>
      <c r="FR1515" s="4"/>
      <c r="FS1515" s="4"/>
      <c r="FT1515" s="4"/>
      <c r="FU1515" s="4"/>
      <c r="FV1515" s="4"/>
      <c r="FW1515" s="4"/>
      <c r="FX1515" s="4"/>
      <c r="FY1515" s="4"/>
      <c r="FZ1515" s="4"/>
      <c r="GA1515" s="4"/>
      <c r="GB1515" s="4"/>
      <c r="GC1515" s="4"/>
      <c r="GD1515" s="4"/>
      <c r="GE1515" s="4"/>
      <c r="GF1515" s="4"/>
      <c r="GG1515" s="4"/>
      <c r="GH1515" s="4"/>
      <c r="GI1515" s="4"/>
      <c r="GJ1515" s="4"/>
      <c r="GK1515" s="4"/>
      <c r="GL1515" s="4"/>
      <c r="GM1515" s="4"/>
      <c r="GN1515" s="4"/>
      <c r="GO1515" s="4"/>
      <c r="GP1515" s="4"/>
      <c r="GQ1515" s="4"/>
      <c r="GR1515" s="4"/>
      <c r="GS1515" s="4"/>
      <c r="GT1515" s="4"/>
      <c r="GU1515" s="4"/>
      <c r="GV1515" s="4"/>
      <c r="GW1515" s="4"/>
      <c r="GX1515" s="4"/>
      <c r="GY1515" s="4"/>
      <c r="GZ1515" s="4"/>
      <c r="HA1515" s="4"/>
      <c r="HB1515" s="4"/>
      <c r="HC1515" s="4"/>
      <c r="HD1515" s="4"/>
      <c r="HE1515" s="4"/>
      <c r="HF1515" s="4"/>
      <c r="HG1515" s="4"/>
      <c r="HH1515" s="4"/>
      <c r="HI1515" s="4"/>
      <c r="HJ1515" s="4"/>
      <c r="HK1515" s="4"/>
      <c r="HL1515" s="4"/>
      <c r="HM1515" s="4"/>
      <c r="HN1515" s="4"/>
      <c r="HO1515" s="4"/>
      <c r="HP1515" s="4"/>
      <c r="HQ1515" s="4"/>
      <c r="HR1515" s="4"/>
      <c r="HS1515" s="4"/>
      <c r="HT1515" s="4"/>
      <c r="HU1515" s="4"/>
      <c r="HV1515" s="4"/>
      <c r="HW1515" s="4"/>
      <c r="HX1515" s="4"/>
      <c r="HY1515" s="4"/>
      <c r="HZ1515" s="4"/>
      <c r="IA1515" s="4"/>
      <c r="IB1515" s="4"/>
      <c r="IC1515" s="4"/>
      <c r="ID1515" s="4"/>
      <c r="IE1515" s="4"/>
      <c r="IF1515" s="4"/>
      <c r="IG1515" s="4"/>
      <c r="IH1515" s="4"/>
      <c r="II1515" s="4"/>
      <c r="IJ1515" s="4"/>
      <c r="IK1515" s="4"/>
      <c r="IL1515" s="4"/>
      <c r="IM1515" s="4"/>
      <c r="IN1515" s="4"/>
      <c r="IO1515" s="4"/>
      <c r="IP1515" s="4"/>
      <c r="IQ1515" s="4"/>
      <c r="IR1515" s="4"/>
      <c r="IS1515" s="4"/>
      <c r="IT1515" s="4"/>
      <c r="IU1515" s="4"/>
      <c r="IV1515" s="4"/>
      <c r="IW1515" s="4"/>
      <c r="IX1515" s="4"/>
      <c r="IY1515" s="4"/>
      <c r="IZ1515" s="4"/>
      <c r="JA1515" s="4"/>
      <c r="JB1515" s="4"/>
      <c r="JC1515" s="4"/>
      <c r="JD1515" s="4"/>
      <c r="JE1515" s="4"/>
    </row>
    <row r="1516" spans="1:265">
      <c r="A1516" s="14" t="s">
        <v>8</v>
      </c>
      <c r="D1516" s="16">
        <f>SUM(D1511:D1515)</f>
        <v>119723.85</v>
      </c>
      <c r="F1516" s="16">
        <f>SUM(F1511:F1515)</f>
        <v>26339.246999999999</v>
      </c>
      <c r="G1516" s="16">
        <f>SUM(G1511:G1515)</f>
        <v>146063.09700000001</v>
      </c>
      <c r="I1516" s="32"/>
      <c r="J1516" s="23"/>
    </row>
    <row r="1517" spans="1:265">
      <c r="A1517" s="15"/>
      <c r="B1517" s="11"/>
      <c r="C1517" s="12"/>
      <c r="D1517" s="19"/>
      <c r="E1517" s="19"/>
      <c r="F1517" s="19"/>
      <c r="G1517" s="19"/>
      <c r="H1517" s="21"/>
      <c r="I1517" s="1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3"/>
      <c r="AI1517" s="13"/>
      <c r="AJ1517" s="13"/>
      <c r="AK1517" s="13"/>
      <c r="AL1517" s="13"/>
      <c r="AM1517" s="13"/>
      <c r="AN1517" s="13"/>
      <c r="AO1517" s="13"/>
      <c r="AP1517" s="13"/>
      <c r="AQ1517" s="13"/>
      <c r="AR1517" s="13"/>
      <c r="AS1517" s="13"/>
      <c r="AT1517" s="13"/>
      <c r="AU1517" s="13"/>
      <c r="AV1517" s="13"/>
      <c r="AW1517" s="13"/>
      <c r="AX1517" s="13"/>
      <c r="AY1517" s="13"/>
      <c r="AZ1517" s="13"/>
      <c r="BA1517" s="13"/>
      <c r="BB1517" s="13"/>
      <c r="BC1517" s="13"/>
      <c r="BD1517" s="13"/>
      <c r="BE1517" s="13"/>
      <c r="BF1517" s="13"/>
      <c r="BG1517" s="13"/>
      <c r="BH1517" s="13"/>
      <c r="BI1517" s="13"/>
      <c r="BJ1517" s="13"/>
      <c r="BK1517" s="13"/>
      <c r="BL1517" s="13"/>
      <c r="BM1517" s="13"/>
      <c r="BN1517" s="13"/>
      <c r="BO1517" s="13"/>
      <c r="BP1517" s="13"/>
      <c r="BQ1517" s="13"/>
      <c r="BR1517" s="13"/>
      <c r="BS1517" s="13"/>
      <c r="BT1517" s="13"/>
      <c r="BU1517" s="13"/>
      <c r="BV1517" s="13"/>
      <c r="BW1517" s="13"/>
      <c r="BX1517" s="13"/>
      <c r="BY1517" s="13"/>
      <c r="BZ1517" s="13"/>
      <c r="CA1517" s="13"/>
      <c r="CB1517" s="13"/>
      <c r="CC1517" s="13"/>
      <c r="CD1517" s="13"/>
      <c r="CE1517" s="13"/>
      <c r="CF1517" s="13"/>
      <c r="CG1517" s="13"/>
      <c r="CH1517" s="13"/>
      <c r="CI1517" s="13"/>
      <c r="CJ1517" s="13"/>
      <c r="CK1517" s="13"/>
      <c r="CL1517" s="13"/>
      <c r="CM1517" s="13"/>
      <c r="CN1517" s="13"/>
      <c r="CO1517" s="13"/>
      <c r="CP1517" s="13"/>
      <c r="CQ1517" s="13"/>
      <c r="CR1517" s="13"/>
      <c r="CS1517" s="13"/>
      <c r="CT1517" s="13"/>
      <c r="CU1517" s="13"/>
      <c r="CV1517" s="13"/>
      <c r="CW1517" s="13"/>
      <c r="CX1517" s="13"/>
      <c r="CY1517" s="13"/>
      <c r="CZ1517" s="13"/>
      <c r="DA1517" s="13"/>
      <c r="DB1517" s="13"/>
      <c r="DC1517" s="13"/>
      <c r="DD1517" s="13"/>
      <c r="DE1517" s="13"/>
      <c r="DF1517" s="13"/>
      <c r="DG1517" s="13"/>
      <c r="DH1517" s="13"/>
      <c r="DI1517" s="13"/>
      <c r="DJ1517" s="13"/>
      <c r="DK1517" s="13"/>
      <c r="DL1517" s="13"/>
      <c r="DM1517" s="13"/>
      <c r="DN1517" s="13"/>
      <c r="DO1517" s="13"/>
      <c r="DP1517" s="13"/>
      <c r="DQ1517" s="13"/>
      <c r="DR1517" s="13"/>
      <c r="DS1517" s="13"/>
      <c r="DT1517" s="13"/>
      <c r="DU1517" s="13"/>
      <c r="DV1517" s="13"/>
      <c r="DW1517" s="13"/>
      <c r="DX1517" s="13"/>
      <c r="DY1517" s="13"/>
      <c r="DZ1517" s="13"/>
      <c r="EA1517" s="13"/>
      <c r="EB1517" s="13"/>
      <c r="EC1517" s="13"/>
      <c r="ED1517" s="13"/>
      <c r="EE1517" s="13"/>
      <c r="EF1517" s="13"/>
      <c r="EG1517" s="13"/>
      <c r="EH1517" s="13"/>
      <c r="EI1517" s="13"/>
      <c r="EJ1517" s="13"/>
      <c r="EK1517" s="13"/>
      <c r="EL1517" s="13"/>
      <c r="EM1517" s="13"/>
      <c r="EN1517" s="13"/>
      <c r="EO1517" s="13"/>
      <c r="EP1517" s="13"/>
      <c r="EQ1517" s="13"/>
      <c r="ER1517" s="13"/>
      <c r="ES1517" s="13"/>
      <c r="ET1517" s="13"/>
      <c r="EU1517" s="13"/>
      <c r="EV1517" s="13"/>
      <c r="EW1517" s="13"/>
      <c r="EX1517" s="13"/>
      <c r="EY1517" s="13"/>
      <c r="EZ1517" s="13"/>
      <c r="FA1517" s="13"/>
      <c r="FB1517" s="13"/>
      <c r="FC1517" s="13"/>
      <c r="FD1517" s="13"/>
      <c r="FE1517" s="13"/>
      <c r="FF1517" s="13"/>
      <c r="FG1517" s="13"/>
      <c r="FH1517" s="13"/>
      <c r="FI1517" s="13"/>
      <c r="FJ1517" s="13"/>
      <c r="FK1517" s="13"/>
      <c r="FL1517" s="13"/>
      <c r="FM1517" s="13"/>
      <c r="FN1517" s="13"/>
      <c r="FO1517" s="13"/>
      <c r="FP1517" s="13"/>
      <c r="FQ1517" s="13"/>
      <c r="FR1517" s="13"/>
      <c r="FS1517" s="13"/>
      <c r="FT1517" s="13"/>
      <c r="FU1517" s="13"/>
      <c r="FV1517" s="13"/>
      <c r="FW1517" s="13"/>
      <c r="FX1517" s="13"/>
      <c r="FY1517" s="13"/>
      <c r="FZ1517" s="13"/>
      <c r="GA1517" s="13"/>
      <c r="GB1517" s="13"/>
      <c r="GC1517" s="13"/>
      <c r="GD1517" s="13"/>
      <c r="GE1517" s="13"/>
      <c r="GF1517" s="13"/>
      <c r="GG1517" s="13"/>
      <c r="GH1517" s="13"/>
      <c r="GI1517" s="13"/>
      <c r="GJ1517" s="13"/>
      <c r="GK1517" s="13"/>
      <c r="GL1517" s="13"/>
      <c r="GM1517" s="13"/>
      <c r="GN1517" s="13"/>
      <c r="GO1517" s="13"/>
      <c r="GP1517" s="13"/>
      <c r="GQ1517" s="13"/>
      <c r="GR1517" s="13"/>
      <c r="GS1517" s="13"/>
      <c r="GT1517" s="13"/>
      <c r="GU1517" s="13"/>
      <c r="GV1517" s="13"/>
      <c r="GW1517" s="13"/>
      <c r="GX1517" s="13"/>
      <c r="GY1517" s="13"/>
      <c r="GZ1517" s="13"/>
      <c r="HA1517" s="13"/>
      <c r="HB1517" s="13"/>
      <c r="HC1517" s="13"/>
      <c r="HD1517" s="13"/>
      <c r="HE1517" s="13"/>
      <c r="HF1517" s="13"/>
      <c r="HG1517" s="13"/>
      <c r="HH1517" s="13"/>
      <c r="HI1517" s="13"/>
      <c r="HJ1517" s="13"/>
      <c r="HK1517" s="13"/>
      <c r="HL1517" s="13"/>
      <c r="HM1517" s="13"/>
      <c r="HN1517" s="13"/>
      <c r="HO1517" s="13"/>
      <c r="HP1517" s="13"/>
      <c r="HQ1517" s="13"/>
      <c r="HR1517" s="13"/>
      <c r="HS1517" s="13"/>
      <c r="HT1517" s="13"/>
      <c r="HU1517" s="13"/>
      <c r="HV1517" s="13"/>
      <c r="HW1517" s="13"/>
      <c r="HX1517" s="13"/>
      <c r="HY1517" s="13"/>
      <c r="HZ1517" s="13"/>
      <c r="IA1517" s="13"/>
      <c r="IB1517" s="13"/>
      <c r="IC1517" s="13"/>
      <c r="ID1517" s="13"/>
      <c r="IE1517" s="13"/>
      <c r="IF1517" s="13"/>
      <c r="IG1517" s="13"/>
      <c r="IH1517" s="13"/>
      <c r="II1517" s="13"/>
      <c r="IJ1517" s="13"/>
      <c r="IK1517" s="13"/>
      <c r="IL1517" s="13"/>
      <c r="IM1517" s="13"/>
      <c r="IN1517" s="13"/>
      <c r="IO1517" s="13"/>
      <c r="IP1517" s="13"/>
      <c r="IQ1517" s="13"/>
      <c r="IR1517" s="13"/>
      <c r="IS1517" s="13"/>
      <c r="IT1517" s="13"/>
      <c r="IU1517" s="13"/>
      <c r="IV1517" s="13"/>
      <c r="IW1517" s="13"/>
      <c r="IX1517" s="13"/>
      <c r="IY1517" s="13"/>
      <c r="IZ1517" s="13"/>
      <c r="JA1517" s="13"/>
      <c r="JB1517" s="13"/>
      <c r="JC1517" s="13"/>
      <c r="JD1517" s="13"/>
      <c r="JE1517" s="13"/>
    </row>
  </sheetData>
  <printOptions horizontalCentered="1" gridLines="1"/>
  <pageMargins left="0" right="0" top="0.11811023622047245" bottom="0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zSCAD FATT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Patrizia Gariglio</cp:lastModifiedBy>
  <cp:lastPrinted>2007-10-29T18:00:46Z</cp:lastPrinted>
  <dcterms:created xsi:type="dcterms:W3CDTF">2007-01-09T09:45:46Z</dcterms:created>
  <dcterms:modified xsi:type="dcterms:W3CDTF">2026-03-10T15:31:13Z</dcterms:modified>
</cp:coreProperties>
</file>