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1_2026_ Stellantis Europe Gara Barbirato fare\"/>
    </mc:Choice>
  </mc:AlternateContent>
  <xr:revisionPtr revIDLastSave="0" documentId="13_ncr:1_{2D407E8C-09D4-4605-A1A7-3EE0FA077E5B}" xr6:coauthVersionLast="47" xr6:coauthVersionMax="47" xr10:uidLastSave="{00000000-0000-0000-0000-000000000000}"/>
  <bookViews>
    <workbookView xWindow="14310" yWindow="4485" windowWidth="23490" windowHeight="16200" xr2:uid="{5F44AB28-82F3-46E1-9624-D3C24FEE45B6}"/>
  </bookViews>
  <sheets>
    <sheet name="Consuntiv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6" i="2" l="1"/>
  <c r="E21" i="2"/>
  <c r="E23" i="2" s="1"/>
  <c r="E35" i="2"/>
  <c r="C33" i="2"/>
  <c r="C38" i="2" s="1"/>
  <c r="D211" i="2"/>
  <c r="C211" i="2"/>
  <c r="C206" i="2"/>
  <c r="D115" i="2"/>
  <c r="D187" i="2"/>
  <c r="D179" i="2"/>
  <c r="D189" i="2" s="1"/>
  <c r="E191" i="2" s="1"/>
  <c r="C165" i="2"/>
  <c r="D165" i="2"/>
  <c r="C153" i="2"/>
  <c r="C179" i="2" s="1"/>
  <c r="D153" i="2"/>
  <c r="C187" i="2"/>
  <c r="C35" i="2" l="1"/>
  <c r="D213" i="2"/>
  <c r="F213" i="2" s="1"/>
  <c r="D166" i="2"/>
  <c r="D81" i="2"/>
  <c r="C37" i="2" l="1"/>
  <c r="D37" i="2"/>
  <c r="D73" i="2"/>
  <c r="D82" i="2" s="1"/>
  <c r="E83" i="2" s="1"/>
  <c r="D45" i="2"/>
  <c r="D55" i="2"/>
  <c r="D92" i="2"/>
  <c r="D107" i="2" s="1"/>
  <c r="D117" i="2" s="1"/>
  <c r="E118" i="2" s="1"/>
  <c r="E167" i="2" l="1"/>
  <c r="C92" i="2" l="1"/>
</calcChain>
</file>

<file path=xl/sharedStrings.xml><?xml version="1.0" encoding="utf-8"?>
<sst xmlns="http://schemas.openxmlformats.org/spreadsheetml/2006/main" count="225" uniqueCount="145">
  <si>
    <t>PURCHASE ORDER 31381148</t>
  </si>
  <si>
    <t>Variable costs Q1</t>
  </si>
  <si>
    <t>Variable costs Q2</t>
  </si>
  <si>
    <t>Variable costs Q3</t>
  </si>
  <si>
    <t>Variable costs Q4</t>
  </si>
  <si>
    <t>TOTAL ORDER</t>
  </si>
  <si>
    <t>INVOICES ISSUED</t>
  </si>
  <si>
    <t xml:space="preserve">FIAT PRO 3-WHEELER </t>
  </si>
  <si>
    <t>Budget</t>
  </si>
  <si>
    <t>Leapmotor B10 Launch WBT</t>
  </si>
  <si>
    <t>Lancia 8 years Warranty</t>
  </si>
  <si>
    <t>C10 REEV capsule</t>
  </si>
  <si>
    <t>C10 REEV video</t>
  </si>
  <si>
    <t>Alfa 33 Stradale</t>
  </si>
  <si>
    <t>AR Logo 115° Anniversary</t>
  </si>
  <si>
    <t>Jeep New Compass Handover Memento</t>
  </si>
  <si>
    <t>Leapmotor B10 Handover Memento</t>
  </si>
  <si>
    <t>Leapmotor C10 REEV Energy Modes VCT</t>
  </si>
  <si>
    <t>New Compass part 2</t>
  </si>
  <si>
    <t>CustomFit WBT</t>
  </si>
  <si>
    <t>Conversion Training Path 2 VCT</t>
  </si>
  <si>
    <t>Jeep Wagoneer S Launch WBT</t>
  </si>
  <si>
    <t>Dodge Charger Daytona</t>
  </si>
  <si>
    <t>Jeep Renegade capsule</t>
  </si>
  <si>
    <t>Connected Services Videos (4 ExF by 9 languages)</t>
  </si>
  <si>
    <t xml:space="preserve">New Compass Pedagogical Kit with TTT </t>
  </si>
  <si>
    <t xml:space="preserve">Leapmotor B10 Pedagogical Kit with TTT </t>
  </si>
  <si>
    <t>Memo File x 33 Stradale Brand Ambassador</t>
  </si>
  <si>
    <t>HL</t>
  </si>
  <si>
    <t>LCV Induction update</t>
  </si>
  <si>
    <t>FIAT 500 trim strategy</t>
  </si>
  <si>
    <t>Pandina trim strategy</t>
  </si>
  <si>
    <t>FIAT 600 trim strategy</t>
  </si>
  <si>
    <t>FIAT 8 years warranty</t>
  </si>
  <si>
    <t>LCV connect services</t>
  </si>
  <si>
    <t>LCV  F2move pillars (FOUR)</t>
  </si>
  <si>
    <t>LCV taxation wbt</t>
  </si>
  <si>
    <t>Sales methods quick guide WBT</t>
  </si>
  <si>
    <t>Sales methods quick guide BROCHURE</t>
  </si>
  <si>
    <t>TRIS Handover memento</t>
  </si>
  <si>
    <t>BARBIRATO</t>
  </si>
  <si>
    <t>D'AQUINO</t>
  </si>
  <si>
    <t>Amount</t>
  </si>
  <si>
    <t>Alfa Romeo 8 years Warranty</t>
  </si>
  <si>
    <t>DODGE video shooting</t>
  </si>
  <si>
    <t>Final price</t>
  </si>
  <si>
    <t>Total amount  Invoiced</t>
  </si>
  <si>
    <t>Remaining amount  to be Invoiced</t>
  </si>
  <si>
    <t>KOINE 012/2025 March</t>
  </si>
  <si>
    <t>JEEP Avenger 4xe Recap and USPs</t>
  </si>
  <si>
    <t>Leapmotor focus App</t>
  </si>
  <si>
    <t>Leapmotor HV Battery</t>
  </si>
  <si>
    <t>Citroën Ami</t>
  </si>
  <si>
    <t>Stellantis ProOne Range</t>
  </si>
  <si>
    <t>2025 Connected Services Overall Update ExF Brands</t>
  </si>
  <si>
    <t>2025 Connected Services Overall Update ExP Brands</t>
  </si>
  <si>
    <t>Connected Services ExP pill</t>
  </si>
  <si>
    <t>Connected Services ExF pill</t>
  </si>
  <si>
    <t>PROJECTS COMPLETED</t>
  </si>
  <si>
    <t>KOINE 020/2025 July</t>
  </si>
  <si>
    <t>Invoice KOINE_012_2024 STELLANTIS EUROPE.pdf</t>
  </si>
  <si>
    <t>Invoice KOINE_014_2024 STELLANTIS EUROPE.pdf</t>
  </si>
  <si>
    <t>Invoice KOINE_020_2024 STELLANTIS EUROPE.pdf</t>
  </si>
  <si>
    <t>Ami Handover + video</t>
  </si>
  <si>
    <t>41/41</t>
  </si>
  <si>
    <t>Alfa Romeo New Tonale part 1</t>
  </si>
  <si>
    <t>KOINE 014/2025 April</t>
  </si>
  <si>
    <t>KOINE 018/2025 June</t>
  </si>
  <si>
    <t xml:space="preserve">KOINE 014/2025 </t>
  </si>
  <si>
    <t xml:space="preserve">KOINE 012/2025 </t>
  </si>
  <si>
    <t xml:space="preserve">KOINE 018/2025 </t>
  </si>
  <si>
    <t xml:space="preserve">KOINE 020/2025 </t>
  </si>
  <si>
    <t>Total amount</t>
  </si>
  <si>
    <t>Invoice KOINE_018_2024 STELLANTIS EUROPE.pdf</t>
  </si>
  <si>
    <t>FIAT 500 HYBRID TORINO capsule</t>
  </si>
  <si>
    <t>FIAT GRANDE PANDA MY 26 capsule</t>
  </si>
  <si>
    <t>Jeep Compass Altitude  capsule</t>
  </si>
  <si>
    <t>Jeep Avenger MY 26 &amp; Safety update capsule</t>
  </si>
  <si>
    <t>Connected Services i-DOUV capsule</t>
  </si>
  <si>
    <t>Leapmotor C10 AWD 6 800v battery capsule</t>
  </si>
  <si>
    <t>Connected Services App Market capsule</t>
  </si>
  <si>
    <t xml:space="preserve">KOINE 023/2025 </t>
  </si>
  <si>
    <t>Connected Services FLEET Management Platform</t>
  </si>
  <si>
    <t>AR Junior MY'26</t>
  </si>
  <si>
    <t xml:space="preserve">Jeep 8 Years Warranty </t>
  </si>
  <si>
    <t>AR Junior Serie Speciale</t>
  </si>
  <si>
    <t>C.S. New EV features ExP</t>
  </si>
  <si>
    <t>Fiat 600 MY26</t>
  </si>
  <si>
    <t>AR Tonale MCE Launch WBT Part 2</t>
  </si>
  <si>
    <t>AR Tonale MCE Pedagogical Kit</t>
  </si>
  <si>
    <t>2025 C.S. Update VCT ExP</t>
  </si>
  <si>
    <t>2025 C.S. Update VCT ExF</t>
  </si>
  <si>
    <t xml:space="preserve">Remaining amount to be used </t>
  </si>
  <si>
    <t>Video Ficili shooting</t>
  </si>
  <si>
    <t>Nuovo motore K0 - 2 pill + memento</t>
  </si>
  <si>
    <t>Price list 5 pill</t>
  </si>
  <si>
    <t>Total amount invoiced</t>
  </si>
  <si>
    <t>Barbirato</t>
  </si>
  <si>
    <t>D'Aquino</t>
  </si>
  <si>
    <t>KOINE 023/2025 September</t>
  </si>
  <si>
    <t>Lerch</t>
  </si>
  <si>
    <t>Total</t>
  </si>
  <si>
    <t xml:space="preserve">KOINE 031/2025 </t>
  </si>
  <si>
    <t>Shooting and animation post-production</t>
  </si>
  <si>
    <t>EOT pills (from SFS)</t>
  </si>
  <si>
    <t>Capsule on Avenger SS Black Edition Pill</t>
  </si>
  <si>
    <t>Pill on Grande Panda with 1.2 engine MT gearbox</t>
  </si>
  <si>
    <t>Pill on C.S. ExF EVAS system</t>
  </si>
  <si>
    <t>Pill on C.S. ExP "New Activation Process"</t>
  </si>
  <si>
    <t>Pill on Abarth 600e S.S. Competizione</t>
  </si>
  <si>
    <t xml:space="preserve">Caps on AR  Junior e Tonale SS Sport Speciale </t>
  </si>
  <si>
    <t>AR Leaflet x Brand Ambassador</t>
  </si>
  <si>
    <t>LCV product indution update - 3 courses, K9 - K0 - X250</t>
  </si>
  <si>
    <t>Peugeot Induction WBT for passenger car of K9 and K0 - starting from Product induction 2025</t>
  </si>
  <si>
    <t>Citroen Induction WBT for passenger car of K9 and K0 - starting from Product induction 2025</t>
  </si>
  <si>
    <t>Fiat Induction WBT for passenger car of K9 and K0 - starting from Product induction 2025</t>
  </si>
  <si>
    <t>leapmotor 5 motion animation videos</t>
  </si>
  <si>
    <t>Fiat 500e - HYBRID</t>
  </si>
  <si>
    <t>INDUCTION Product WBTs Update ExF Brands + Connected Services</t>
  </si>
  <si>
    <t>WBT for Service people, how to activate the 8year warranty (Andy)</t>
  </si>
  <si>
    <t>WBT on lcv technical bases</t>
  </si>
  <si>
    <t>Sales methods quick guide for B2B</t>
  </si>
  <si>
    <t>Sales methods quick guide for Managers</t>
  </si>
  <si>
    <t>VCT on behaviour for the NSP</t>
  </si>
  <si>
    <t>Leapmotor B10 with REEV Technology</t>
  </si>
  <si>
    <t>Video Ficili x Synthesia</t>
  </si>
  <si>
    <t>Knowledge chek by microlearning</t>
  </si>
  <si>
    <t>LCV X250 tim strategy</t>
  </si>
  <si>
    <t xml:space="preserve">Amount of projects </t>
  </si>
  <si>
    <t>Total amount to be invoiced</t>
  </si>
  <si>
    <t>Opel Induction WBT for passenger car of K9 and K0 - starting from Product induction 2025</t>
  </si>
  <si>
    <t>8-YEARS WARRANTY + service contracts LCV</t>
  </si>
  <si>
    <t>WBT ALLESTIMENTI BASE</t>
  </si>
  <si>
    <t>KOINE fatt da fare/</t>
  </si>
  <si>
    <t>INDUCTION Connected Services exF exP</t>
  </si>
  <si>
    <t>Leapmotor B05</t>
  </si>
  <si>
    <t>ALFA ROMEO Giulia Luna rossa</t>
  </si>
  <si>
    <t>Lancia Ypsilon ICE MT</t>
  </si>
  <si>
    <t>Jeep Summit 4xe</t>
  </si>
  <si>
    <t>Alfa Romeo Tonale  Handover memento 1st part</t>
  </si>
  <si>
    <t>Jeep Avenger mca 2026</t>
  </si>
  <si>
    <t>LERCH</t>
  </si>
  <si>
    <t>INDUCTION (Barbirato/Lerch)</t>
  </si>
  <si>
    <t>KOINE 031/2025 December</t>
  </si>
  <si>
    <t>KOINE 001/2026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</si>
</sst>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2"/>
      <color theme="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9"/>
      <name val="Calibri"/>
      <family val="2"/>
    </font>
    <font>
      <sz val="11"/>
      <color rgb="FFFF0000"/>
      <name val="Aptos Narrow"/>
      <family val="2"/>
      <scheme val="minor"/>
    </font>
    <font>
      <b/>
      <i/>
      <sz val="12"/>
      <color theme="1"/>
      <name val="Calibri"/>
      <family val="2"/>
    </font>
    <font>
      <b/>
      <i/>
      <sz val="12"/>
      <color theme="9"/>
      <name val="Calibri"/>
      <family val="2"/>
    </font>
    <font>
      <b/>
      <i/>
      <sz val="12"/>
      <color theme="3"/>
      <name val="Calibri"/>
      <family val="2"/>
    </font>
    <font>
      <i/>
      <sz val="12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i/>
      <sz val="12"/>
      <color rgb="FFFF0000"/>
      <name val="Calibri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i/>
      <sz val="12"/>
      <color rgb="FFFF0000"/>
      <name val="Calibri"/>
      <family val="2"/>
    </font>
    <font>
      <sz val="11"/>
      <color theme="5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4" fillId="2" borderId="0" xfId="0" applyFont="1" applyFill="1" applyAlignment="1">
      <alignment vertical="top"/>
    </xf>
    <xf numFmtId="4" fontId="4" fillId="2" borderId="0" xfId="0" applyNumberFormat="1" applyFont="1" applyFill="1" applyAlignment="1">
      <alignment horizontal="center" vertical="top"/>
    </xf>
    <xf numFmtId="4" fontId="4" fillId="2" borderId="0" xfId="0" applyNumberFormat="1" applyFont="1" applyFill="1" applyAlignment="1">
      <alignment vertical="top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right" vertical="top"/>
    </xf>
    <xf numFmtId="4" fontId="9" fillId="2" borderId="0" xfId="0" applyNumberFormat="1" applyFont="1" applyFill="1" applyAlignme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9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4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4" fontId="7" fillId="0" borderId="0" xfId="0" applyNumberFormat="1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12" fillId="2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11" fillId="0" borderId="0" xfId="0" applyNumberFormat="1" applyFont="1" applyAlignment="1">
      <alignment vertical="top"/>
    </xf>
    <xf numFmtId="0" fontId="15" fillId="0" borderId="0" xfId="0" applyFont="1"/>
    <xf numFmtId="0" fontId="14" fillId="0" borderId="2" xfId="0" applyFont="1" applyBorder="1" applyAlignment="1">
      <alignment vertical="top"/>
    </xf>
    <xf numFmtId="0" fontId="11" fillId="0" borderId="0" xfId="0" applyFont="1" applyAlignment="1">
      <alignment horizontal="right" vertical="top"/>
    </xf>
    <xf numFmtId="0" fontId="16" fillId="2" borderId="0" xfId="0" applyFont="1" applyFill="1" applyAlignment="1">
      <alignment vertical="top"/>
    </xf>
    <xf numFmtId="4" fontId="17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4" fontId="18" fillId="0" borderId="0" xfId="0" applyNumberFormat="1" applyFont="1" applyAlignment="1">
      <alignment vertical="top"/>
    </xf>
    <xf numFmtId="4" fontId="11" fillId="0" borderId="3" xfId="0" applyNumberFormat="1" applyFont="1" applyBorder="1" applyAlignment="1">
      <alignment vertical="top"/>
    </xf>
    <xf numFmtId="4" fontId="19" fillId="0" borderId="0" xfId="0" applyNumberFormat="1" applyFont="1" applyAlignment="1">
      <alignment horizontal="right" vertical="top"/>
    </xf>
    <xf numFmtId="4" fontId="19" fillId="0" borderId="0" xfId="0" applyNumberFormat="1" applyFont="1" applyAlignment="1">
      <alignment vertical="top"/>
    </xf>
    <xf numFmtId="4" fontId="17" fillId="0" borderId="0" xfId="0" applyNumberFormat="1" applyFont="1" applyAlignment="1">
      <alignment horizontal="right" vertical="top"/>
    </xf>
    <xf numFmtId="4" fontId="17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left" vertical="top"/>
    </xf>
    <xf numFmtId="4" fontId="19" fillId="0" borderId="1" xfId="0" applyNumberFormat="1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4" fontId="8" fillId="3" borderId="0" xfId="0" applyNumberFormat="1" applyFont="1" applyFill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20" fillId="0" borderId="0" xfId="0" applyFont="1" applyAlignment="1">
      <alignment vertical="center" wrapText="1"/>
    </xf>
    <xf numFmtId="4" fontId="14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4" fontId="7" fillId="0" borderId="3" xfId="0" applyNumberFormat="1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4" fontId="18" fillId="0" borderId="3" xfId="0" applyNumberFormat="1" applyFont="1" applyBorder="1" applyAlignment="1">
      <alignment vertical="top"/>
    </xf>
    <xf numFmtId="4" fontId="5" fillId="0" borderId="0" xfId="0" applyNumberFormat="1" applyFont="1" applyAlignment="1">
      <alignment vertical="top" wrapText="1"/>
    </xf>
    <xf numFmtId="4" fontId="2" fillId="0" borderId="0" xfId="0" applyNumberFormat="1" applyFont="1" applyBorder="1" applyAlignment="1">
      <alignment horizontal="righ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DC0E-5F05-4762-B86A-B52D63F5B241}">
  <dimension ref="A2:H213"/>
  <sheetViews>
    <sheetView tabSelected="1" topLeftCell="A28" zoomScaleNormal="100" workbookViewId="0">
      <pane ySplit="1245" topLeftCell="A193" activePane="bottomLeft"/>
      <selection activeCell="A28" sqref="A28"/>
      <selection pane="bottomLeft" activeCell="D207" sqref="D207"/>
    </sheetView>
  </sheetViews>
  <sheetFormatPr defaultColWidth="8.85546875" defaultRowHeight="15.75" x14ac:dyDescent="0.25"/>
  <cols>
    <col min="1" max="1" width="8.85546875" style="12"/>
    <col min="2" max="2" width="53.42578125" style="1" customWidth="1"/>
    <col min="3" max="3" width="17.140625" style="51" customWidth="1"/>
    <col min="4" max="4" width="17.5703125" style="10" customWidth="1"/>
    <col min="5" max="5" width="20.7109375" style="1" customWidth="1"/>
    <col min="6" max="6" width="63" style="34" customWidth="1"/>
    <col min="7" max="7" width="8.5703125" style="3" customWidth="1"/>
    <col min="8" max="8" width="18.7109375" style="1" customWidth="1"/>
    <col min="9" max="16384" width="8.85546875" style="1"/>
  </cols>
  <sheetData>
    <row r="2" spans="1:8" s="26" customFormat="1" x14ac:dyDescent="0.25">
      <c r="A2" s="25"/>
      <c r="B2" s="26" t="s">
        <v>0</v>
      </c>
      <c r="C2" s="49"/>
      <c r="D2" s="48"/>
      <c r="E2" s="27">
        <v>1249650</v>
      </c>
      <c r="F2" s="33"/>
      <c r="G2" s="28"/>
    </row>
    <row r="3" spans="1:8" x14ac:dyDescent="0.25">
      <c r="B3" s="2"/>
      <c r="C3" s="50"/>
      <c r="E3" s="4"/>
    </row>
    <row r="4" spans="1:8" ht="5.45" customHeight="1" x14ac:dyDescent="0.25">
      <c r="E4" s="4"/>
    </row>
    <row r="5" spans="1:8" ht="25.9" customHeight="1" x14ac:dyDescent="0.25">
      <c r="B5" s="4" t="s">
        <v>1</v>
      </c>
      <c r="C5" s="52">
        <v>312413</v>
      </c>
      <c r="D5" s="30"/>
      <c r="E5" s="7"/>
      <c r="F5" s="35"/>
    </row>
    <row r="6" spans="1:8" ht="25.9" customHeight="1" x14ac:dyDescent="0.25">
      <c r="B6" s="4" t="s">
        <v>2</v>
      </c>
      <c r="C6" s="52">
        <v>312413</v>
      </c>
      <c r="D6" s="30"/>
      <c r="E6" s="4"/>
    </row>
    <row r="7" spans="1:8" ht="25.9" customHeight="1" x14ac:dyDescent="0.25">
      <c r="B7" s="4" t="s">
        <v>3</v>
      </c>
      <c r="C7" s="52">
        <v>312412</v>
      </c>
      <c r="D7" s="30"/>
      <c r="E7" s="4"/>
    </row>
    <row r="8" spans="1:8" ht="25.9" customHeight="1" x14ac:dyDescent="0.25">
      <c r="B8" s="4" t="s">
        <v>4</v>
      </c>
      <c r="C8" s="53">
        <v>312412</v>
      </c>
      <c r="D8" s="82"/>
      <c r="E8" s="8"/>
    </row>
    <row r="9" spans="1:8" ht="21" customHeight="1" x14ac:dyDescent="0.25">
      <c r="B9" s="2" t="s">
        <v>5</v>
      </c>
      <c r="C9" s="54">
        <v>1249650</v>
      </c>
      <c r="D9" s="40"/>
      <c r="E9" s="4"/>
    </row>
    <row r="10" spans="1:8" s="3" customFormat="1" ht="21" customHeight="1" x14ac:dyDescent="0.25">
      <c r="A10" s="13"/>
      <c r="B10" s="2"/>
      <c r="C10" s="50"/>
      <c r="D10" s="40"/>
      <c r="E10" s="4"/>
      <c r="F10" s="34"/>
      <c r="H10" s="1"/>
    </row>
    <row r="11" spans="1:8" customFormat="1" x14ac:dyDescent="0.25">
      <c r="A11" s="14"/>
      <c r="C11" s="55"/>
      <c r="D11" s="10"/>
      <c r="E11" s="4"/>
      <c r="F11" s="34"/>
      <c r="G11" s="3"/>
      <c r="H11" s="1"/>
    </row>
    <row r="12" spans="1:8" s="3" customFormat="1" x14ac:dyDescent="0.25">
      <c r="A12" s="13"/>
      <c r="B12" s="11" t="s">
        <v>6</v>
      </c>
      <c r="C12" s="51"/>
      <c r="D12" s="10"/>
      <c r="E12" s="4"/>
      <c r="F12" s="34"/>
      <c r="H12" s="1"/>
    </row>
    <row r="13" spans="1:8" s="3" customFormat="1" x14ac:dyDescent="0.25">
      <c r="A13" s="13"/>
      <c r="B13" s="1" t="s">
        <v>48</v>
      </c>
      <c r="C13" s="51"/>
      <c r="D13" s="10"/>
      <c r="E13" s="7">
        <v>4800</v>
      </c>
      <c r="F13" s="35"/>
      <c r="H13" s="1"/>
    </row>
    <row r="14" spans="1:8" s="3" customFormat="1" x14ac:dyDescent="0.25">
      <c r="A14" s="13"/>
      <c r="B14" s="1" t="s">
        <v>66</v>
      </c>
      <c r="C14" s="51"/>
      <c r="D14" s="10"/>
      <c r="E14" s="7">
        <v>60989.8</v>
      </c>
      <c r="F14" s="34"/>
      <c r="H14" s="1"/>
    </row>
    <row r="15" spans="1:8" s="3" customFormat="1" x14ac:dyDescent="0.25">
      <c r="A15" s="13"/>
      <c r="B15" s="1" t="s">
        <v>67</v>
      </c>
      <c r="C15" s="51"/>
      <c r="D15" s="10"/>
      <c r="E15" s="7">
        <v>246623.2</v>
      </c>
      <c r="F15" s="34"/>
      <c r="H15" s="1"/>
    </row>
    <row r="16" spans="1:8" s="3" customFormat="1" x14ac:dyDescent="0.25">
      <c r="A16" s="13"/>
      <c r="B16" s="1" t="s">
        <v>59</v>
      </c>
      <c r="C16" s="51"/>
      <c r="D16" s="10"/>
      <c r="E16" s="7">
        <v>312413</v>
      </c>
      <c r="F16" s="34"/>
      <c r="H16" s="1"/>
    </row>
    <row r="17" spans="1:8" s="3" customFormat="1" x14ac:dyDescent="0.25">
      <c r="A17" s="13"/>
      <c r="B17" s="1" t="s">
        <v>99</v>
      </c>
      <c r="C17" s="51"/>
      <c r="D17" s="10"/>
      <c r="E17" s="7">
        <v>312412</v>
      </c>
      <c r="F17" s="34"/>
      <c r="H17" s="1"/>
    </row>
    <row r="18" spans="1:8" s="3" customFormat="1" x14ac:dyDescent="0.25">
      <c r="A18" s="13"/>
      <c r="B18" s="1" t="s">
        <v>143</v>
      </c>
      <c r="C18" s="51"/>
      <c r="D18" s="10"/>
      <c r="E18" s="88">
        <v>226539.8</v>
      </c>
      <c r="F18" s="34"/>
      <c r="H18" s="1"/>
    </row>
    <row r="19" spans="1:8" s="3" customFormat="1" x14ac:dyDescent="0.25">
      <c r="A19" s="13"/>
      <c r="B19" s="1" t="s">
        <v>144</v>
      </c>
      <c r="C19" s="51"/>
      <c r="D19" s="10"/>
      <c r="E19" s="9">
        <v>85872.2</v>
      </c>
      <c r="F19" s="34"/>
      <c r="H19" s="1"/>
    </row>
    <row r="20" spans="1:8" s="3" customFormat="1" x14ac:dyDescent="0.25">
      <c r="A20" s="13"/>
      <c r="B20" s="1"/>
      <c r="C20" s="51"/>
      <c r="D20" s="10"/>
      <c r="E20" s="7"/>
      <c r="F20" s="34"/>
      <c r="H20" s="1"/>
    </row>
    <row r="21" spans="1:8" s="11" customFormat="1" x14ac:dyDescent="0.25">
      <c r="A21" s="15"/>
      <c r="B21" s="11" t="s">
        <v>46</v>
      </c>
      <c r="C21" s="44"/>
      <c r="D21" s="48"/>
      <c r="E21" s="6">
        <f>SUM(E13:E20)</f>
        <v>1249650</v>
      </c>
      <c r="F21" s="36"/>
      <c r="G21" s="6"/>
    </row>
    <row r="22" spans="1:8" x14ac:dyDescent="0.25">
      <c r="F22" s="35"/>
    </row>
    <row r="23" spans="1:8" s="11" customFormat="1" x14ac:dyDescent="0.25">
      <c r="A23" s="15"/>
      <c r="B23" s="11" t="s">
        <v>47</v>
      </c>
      <c r="C23" s="44"/>
      <c r="D23" s="48"/>
      <c r="E23" s="6">
        <f>E2-E21</f>
        <v>0</v>
      </c>
      <c r="F23" s="36"/>
      <c r="G23" s="6"/>
    </row>
    <row r="24" spans="1:8" x14ac:dyDescent="0.25">
      <c r="F24" s="35"/>
    </row>
    <row r="25" spans="1:8" s="68" customFormat="1" x14ac:dyDescent="0.25">
      <c r="A25" s="67"/>
      <c r="C25" s="69"/>
      <c r="D25" s="83"/>
      <c r="F25" s="70"/>
      <c r="G25" s="5"/>
    </row>
    <row r="26" spans="1:8" x14ac:dyDescent="0.25">
      <c r="C26" s="59"/>
      <c r="D26" s="30"/>
    </row>
    <row r="27" spans="1:8" ht="21" customHeight="1" x14ac:dyDescent="0.25">
      <c r="B27" s="2" t="s">
        <v>5</v>
      </c>
      <c r="C27" s="54">
        <v>1249650</v>
      </c>
      <c r="D27" s="40"/>
      <c r="E27" s="4"/>
    </row>
    <row r="28" spans="1:8" x14ac:dyDescent="0.25">
      <c r="B28" s="1" t="s">
        <v>128</v>
      </c>
      <c r="C28" s="66">
        <v>1249650</v>
      </c>
      <c r="D28" s="30"/>
    </row>
    <row r="30" spans="1:8" x14ac:dyDescent="0.25">
      <c r="B30" s="1" t="s">
        <v>97</v>
      </c>
      <c r="C30" s="64">
        <v>740422.2</v>
      </c>
      <c r="D30" s="64"/>
    </row>
    <row r="31" spans="1:8" x14ac:dyDescent="0.25">
      <c r="B31" s="1" t="s">
        <v>98</v>
      </c>
      <c r="C31" s="64">
        <v>489227.8</v>
      </c>
      <c r="D31" s="64"/>
    </row>
    <row r="32" spans="1:8" x14ac:dyDescent="0.25">
      <c r="B32" s="1" t="s">
        <v>100</v>
      </c>
      <c r="C32" s="71">
        <v>20000</v>
      </c>
      <c r="D32" s="71"/>
    </row>
    <row r="33" spans="1:8" x14ac:dyDescent="0.25">
      <c r="B33" s="11" t="s">
        <v>101</v>
      </c>
      <c r="C33" s="72">
        <f>SUM(C30:C32)</f>
        <v>1249650</v>
      </c>
      <c r="D33" s="72"/>
      <c r="E33" s="3"/>
      <c r="F33" s="35"/>
    </row>
    <row r="34" spans="1:8" x14ac:dyDescent="0.25">
      <c r="C34" s="52"/>
    </row>
    <row r="35" spans="1:8" x14ac:dyDescent="0.25">
      <c r="B35" s="1" t="s">
        <v>96</v>
      </c>
      <c r="C35" s="59">
        <f>E21</f>
        <v>1249650</v>
      </c>
      <c r="D35" s="30"/>
      <c r="E35" s="59">
        <f>4800+60989.8+246623.2+312413+312412+226539.8</f>
        <v>1163777.8</v>
      </c>
    </row>
    <row r="37" spans="1:8" x14ac:dyDescent="0.25">
      <c r="B37" s="1" t="s">
        <v>129</v>
      </c>
      <c r="C37" s="59">
        <f>C27-C35</f>
        <v>0</v>
      </c>
      <c r="D37" s="30">
        <f>C28-C35</f>
        <v>0</v>
      </c>
      <c r="E37" s="59"/>
    </row>
    <row r="38" spans="1:8" ht="99" customHeight="1" x14ac:dyDescent="0.25">
      <c r="B38" s="11"/>
      <c r="C38" s="54">
        <f>C27-C33</f>
        <v>0</v>
      </c>
      <c r="F38" s="35"/>
    </row>
    <row r="39" spans="1:8" s="20" customFormat="1" x14ac:dyDescent="0.25">
      <c r="C39" s="57" t="s">
        <v>8</v>
      </c>
      <c r="D39" s="81" t="s">
        <v>45</v>
      </c>
      <c r="F39" s="36"/>
      <c r="G39" s="21"/>
    </row>
    <row r="40" spans="1:8" s="3" customFormat="1" x14ac:dyDescent="0.25">
      <c r="A40" s="13"/>
      <c r="C40" s="52"/>
      <c r="D40" s="10"/>
      <c r="E40" s="1"/>
      <c r="F40" s="34"/>
      <c r="H40" s="1"/>
    </row>
    <row r="41" spans="1:8" s="3" customFormat="1" x14ac:dyDescent="0.25">
      <c r="A41" s="23"/>
      <c r="B41" s="22" t="s">
        <v>58</v>
      </c>
      <c r="C41" s="58"/>
      <c r="D41" s="48"/>
      <c r="E41" s="24"/>
      <c r="F41" s="34"/>
      <c r="H41" s="1"/>
    </row>
    <row r="42" spans="1:8" s="3" customFormat="1" x14ac:dyDescent="0.25">
      <c r="A42" s="23"/>
      <c r="B42" s="22" t="s">
        <v>69</v>
      </c>
      <c r="C42" s="58"/>
      <c r="D42" s="48"/>
      <c r="E42" s="24">
        <v>4800</v>
      </c>
      <c r="F42" s="1"/>
      <c r="H42" s="1"/>
    </row>
    <row r="43" spans="1:8" s="10" customFormat="1" ht="21" customHeight="1" x14ac:dyDescent="0.25">
      <c r="A43" s="29">
        <v>5</v>
      </c>
      <c r="B43" s="10" t="s">
        <v>49</v>
      </c>
      <c r="C43" s="59">
        <v>1000</v>
      </c>
      <c r="D43" s="30">
        <v>1000</v>
      </c>
      <c r="E43" s="32"/>
      <c r="F43" s="80" t="s">
        <v>60</v>
      </c>
      <c r="G43" s="30"/>
    </row>
    <row r="44" spans="1:8" s="10" customFormat="1" x14ac:dyDescent="0.25">
      <c r="A44" s="29">
        <v>9</v>
      </c>
      <c r="B44" s="10" t="s">
        <v>50</v>
      </c>
      <c r="C44" s="59">
        <v>4000</v>
      </c>
      <c r="D44" s="30">
        <v>3800</v>
      </c>
      <c r="E44" s="32"/>
      <c r="F44" s="80" t="s">
        <v>60</v>
      </c>
      <c r="G44" s="30"/>
    </row>
    <row r="45" spans="1:8" s="48" customFormat="1" x14ac:dyDescent="0.25">
      <c r="A45" s="45"/>
      <c r="B45" s="11" t="s">
        <v>42</v>
      </c>
      <c r="C45" s="61"/>
      <c r="D45" s="40">
        <f>SUM(D39:D44)</f>
        <v>4800</v>
      </c>
      <c r="E45" s="46"/>
      <c r="F45" s="47"/>
      <c r="G45" s="40"/>
    </row>
    <row r="46" spans="1:8" s="3" customFormat="1" x14ac:dyDescent="0.25">
      <c r="A46" s="41"/>
      <c r="B46" s="42"/>
      <c r="C46" s="60"/>
      <c r="D46" s="48"/>
      <c r="E46" s="43"/>
      <c r="F46" s="1"/>
      <c r="H46" s="1"/>
    </row>
    <row r="47" spans="1:8" s="3" customFormat="1" x14ac:dyDescent="0.25">
      <c r="A47" s="23"/>
      <c r="B47" s="22" t="s">
        <v>68</v>
      </c>
      <c r="C47" s="58"/>
      <c r="D47" s="48"/>
      <c r="E47" s="24">
        <v>60989.8</v>
      </c>
      <c r="F47" s="1"/>
      <c r="H47" s="1"/>
    </row>
    <row r="48" spans="1:8" x14ac:dyDescent="0.25">
      <c r="B48" s="44" t="s">
        <v>40</v>
      </c>
      <c r="E48" s="7"/>
    </row>
    <row r="49" spans="1:8" s="10" customFormat="1" x14ac:dyDescent="0.25">
      <c r="A49" s="29">
        <v>3</v>
      </c>
      <c r="B49" s="10" t="s">
        <v>54</v>
      </c>
      <c r="C49" s="59">
        <v>19600</v>
      </c>
      <c r="D49" s="30">
        <v>19600</v>
      </c>
      <c r="E49" s="32"/>
      <c r="F49" s="39" t="s">
        <v>61</v>
      </c>
      <c r="G49" s="30"/>
    </row>
    <row r="50" spans="1:8" s="10" customFormat="1" x14ac:dyDescent="0.25">
      <c r="A50" s="29">
        <v>4</v>
      </c>
      <c r="B50" s="10" t="s">
        <v>55</v>
      </c>
      <c r="C50" s="59">
        <v>19600</v>
      </c>
      <c r="D50" s="30">
        <v>14500</v>
      </c>
      <c r="E50" s="32"/>
      <c r="F50" s="39" t="s">
        <v>61</v>
      </c>
      <c r="G50" s="30"/>
    </row>
    <row r="51" spans="1:8" s="10" customFormat="1" x14ac:dyDescent="0.25">
      <c r="A51" s="29">
        <v>10</v>
      </c>
      <c r="B51" s="10" t="s">
        <v>51</v>
      </c>
      <c r="C51" s="59">
        <v>1000</v>
      </c>
      <c r="D51" s="30">
        <v>1000</v>
      </c>
      <c r="E51" s="32"/>
      <c r="F51" s="39" t="s">
        <v>61</v>
      </c>
      <c r="G51" s="30"/>
    </row>
    <row r="52" spans="1:8" x14ac:dyDescent="0.25">
      <c r="B52" s="44" t="s">
        <v>41</v>
      </c>
      <c r="E52" s="7"/>
    </row>
    <row r="53" spans="1:8" s="10" customFormat="1" x14ac:dyDescent="0.25">
      <c r="A53" s="29">
        <v>1</v>
      </c>
      <c r="B53" s="10" t="s">
        <v>52</v>
      </c>
      <c r="C53" s="59">
        <v>19600</v>
      </c>
      <c r="D53" s="30">
        <v>19408</v>
      </c>
      <c r="E53" s="32"/>
      <c r="F53" s="39" t="s">
        <v>61</v>
      </c>
      <c r="G53" s="30"/>
    </row>
    <row r="54" spans="1:8" s="10" customFormat="1" x14ac:dyDescent="0.25">
      <c r="A54" s="29">
        <v>14</v>
      </c>
      <c r="B54" s="10" t="s">
        <v>53</v>
      </c>
      <c r="C54" s="59">
        <v>6481.8</v>
      </c>
      <c r="D54" s="82">
        <v>6481.8</v>
      </c>
      <c r="E54" s="32"/>
      <c r="F54" s="39" t="s">
        <v>61</v>
      </c>
      <c r="G54" s="30"/>
    </row>
    <row r="55" spans="1:8" s="48" customFormat="1" x14ac:dyDescent="0.25">
      <c r="A55" s="45"/>
      <c r="B55" s="11" t="s">
        <v>42</v>
      </c>
      <c r="C55" s="61"/>
      <c r="D55" s="40">
        <f>SUM(D49:D54)</f>
        <v>60989.8</v>
      </c>
      <c r="E55" s="46"/>
      <c r="F55" s="47"/>
      <c r="G55" s="40"/>
    </row>
    <row r="56" spans="1:8" s="10" customFormat="1" x14ac:dyDescent="0.25">
      <c r="A56" s="29"/>
      <c r="C56" s="59"/>
      <c r="D56" s="30"/>
      <c r="E56" s="32"/>
      <c r="F56" s="39"/>
      <c r="G56" s="30"/>
    </row>
    <row r="57" spans="1:8" s="3" customFormat="1" x14ac:dyDescent="0.25">
      <c r="A57" s="23"/>
      <c r="B57" s="22" t="s">
        <v>70</v>
      </c>
      <c r="C57" s="58"/>
      <c r="D57" s="48"/>
      <c r="E57" s="24">
        <v>246623.2</v>
      </c>
      <c r="F57" s="1"/>
      <c r="H57" s="1"/>
    </row>
    <row r="58" spans="1:8" x14ac:dyDescent="0.25">
      <c r="B58" s="44" t="s">
        <v>40</v>
      </c>
      <c r="E58" s="7"/>
    </row>
    <row r="59" spans="1:8" s="3" customFormat="1" x14ac:dyDescent="0.25">
      <c r="A59" s="12">
        <v>8</v>
      </c>
      <c r="B59" s="1" t="s">
        <v>18</v>
      </c>
      <c r="C59" s="52">
        <v>19600</v>
      </c>
      <c r="D59" s="30">
        <v>14100</v>
      </c>
      <c r="E59" s="7"/>
      <c r="F59" s="39" t="s">
        <v>73</v>
      </c>
      <c r="H59" s="1"/>
    </row>
    <row r="60" spans="1:8" s="3" customFormat="1" x14ac:dyDescent="0.25">
      <c r="A60" s="12">
        <v>12</v>
      </c>
      <c r="B60" s="1" t="s">
        <v>9</v>
      </c>
      <c r="C60" s="52">
        <v>19600</v>
      </c>
      <c r="D60" s="30">
        <v>19600</v>
      </c>
      <c r="E60" s="4"/>
      <c r="F60" s="39" t="s">
        <v>73</v>
      </c>
      <c r="H60" s="1"/>
    </row>
    <row r="61" spans="1:8" s="3" customFormat="1" x14ac:dyDescent="0.25">
      <c r="A61" s="12">
        <v>15</v>
      </c>
      <c r="B61" s="1" t="s">
        <v>10</v>
      </c>
      <c r="C61" s="52">
        <v>1000</v>
      </c>
      <c r="D61" s="30">
        <v>1000</v>
      </c>
      <c r="F61" s="39" t="s">
        <v>73</v>
      </c>
      <c r="H61" s="1"/>
    </row>
    <row r="62" spans="1:8" s="3" customFormat="1" x14ac:dyDescent="0.25">
      <c r="A62" s="12">
        <v>16</v>
      </c>
      <c r="B62" s="1" t="s">
        <v>11</v>
      </c>
      <c r="C62" s="52">
        <v>1000</v>
      </c>
      <c r="D62" s="30">
        <v>1000</v>
      </c>
      <c r="F62" s="39" t="s">
        <v>73</v>
      </c>
      <c r="H62" s="1"/>
    </row>
    <row r="63" spans="1:8" s="3" customFormat="1" x14ac:dyDescent="0.25">
      <c r="A63" s="12">
        <v>17</v>
      </c>
      <c r="B63" s="1" t="s">
        <v>12</v>
      </c>
      <c r="C63" s="52">
        <v>4000</v>
      </c>
      <c r="D63" s="30">
        <v>3900</v>
      </c>
      <c r="F63" s="39" t="s">
        <v>73</v>
      </c>
      <c r="H63" s="1"/>
    </row>
    <row r="64" spans="1:8" x14ac:dyDescent="0.25">
      <c r="A64" s="12">
        <v>18</v>
      </c>
      <c r="B64" s="1" t="s">
        <v>13</v>
      </c>
      <c r="C64" s="52">
        <v>1000</v>
      </c>
      <c r="D64" s="30">
        <v>1000</v>
      </c>
      <c r="F64" s="39" t="s">
        <v>73</v>
      </c>
    </row>
    <row r="65" spans="1:6" x14ac:dyDescent="0.25">
      <c r="A65" s="12">
        <v>19</v>
      </c>
      <c r="B65" s="1" t="s">
        <v>14</v>
      </c>
      <c r="C65" s="52">
        <v>1000</v>
      </c>
      <c r="D65" s="30">
        <v>1000</v>
      </c>
      <c r="F65" s="39" t="s">
        <v>73</v>
      </c>
    </row>
    <row r="66" spans="1:6" x14ac:dyDescent="0.25">
      <c r="A66" s="12">
        <v>20</v>
      </c>
      <c r="B66" s="1" t="s">
        <v>23</v>
      </c>
      <c r="C66" s="52">
        <v>1000</v>
      </c>
      <c r="D66" s="30">
        <v>1000</v>
      </c>
      <c r="F66" s="39" t="s">
        <v>73</v>
      </c>
    </row>
    <row r="67" spans="1:6" x14ac:dyDescent="0.25">
      <c r="A67" s="12">
        <v>21</v>
      </c>
      <c r="B67" s="1" t="s">
        <v>56</v>
      </c>
      <c r="C67" s="52">
        <v>1000</v>
      </c>
      <c r="D67" s="30">
        <v>1000</v>
      </c>
      <c r="E67" s="4" t="s">
        <v>28</v>
      </c>
      <c r="F67" s="39" t="s">
        <v>73</v>
      </c>
    </row>
    <row r="68" spans="1:6" x14ac:dyDescent="0.25">
      <c r="A68" s="12">
        <v>22</v>
      </c>
      <c r="B68" s="1" t="s">
        <v>57</v>
      </c>
      <c r="C68" s="52">
        <v>1000</v>
      </c>
      <c r="D68" s="30">
        <v>1000</v>
      </c>
      <c r="E68" s="4" t="s">
        <v>28</v>
      </c>
      <c r="F68" s="39" t="s">
        <v>73</v>
      </c>
    </row>
    <row r="69" spans="1:6" x14ac:dyDescent="0.25">
      <c r="A69" s="12">
        <v>24</v>
      </c>
      <c r="B69" s="1" t="s">
        <v>25</v>
      </c>
      <c r="C69" s="52">
        <v>74500</v>
      </c>
      <c r="D69" s="30">
        <v>74500</v>
      </c>
      <c r="E69" s="4" t="s">
        <v>28</v>
      </c>
      <c r="F69" s="39" t="s">
        <v>73</v>
      </c>
    </row>
    <row r="70" spans="1:6" x14ac:dyDescent="0.25">
      <c r="A70" s="12">
        <v>25</v>
      </c>
      <c r="B70" s="1" t="s">
        <v>26</v>
      </c>
      <c r="C70" s="52">
        <v>74500</v>
      </c>
      <c r="D70" s="30">
        <v>74500</v>
      </c>
      <c r="E70" s="4" t="s">
        <v>28</v>
      </c>
      <c r="F70" s="39" t="s">
        <v>73</v>
      </c>
    </row>
    <row r="71" spans="1:6" x14ac:dyDescent="0.25">
      <c r="A71" s="12">
        <v>28</v>
      </c>
      <c r="B71" s="1" t="s">
        <v>27</v>
      </c>
      <c r="C71" s="52">
        <v>4000</v>
      </c>
      <c r="D71" s="30">
        <v>2700</v>
      </c>
      <c r="E71" s="4"/>
      <c r="F71" s="39" t="s">
        <v>73</v>
      </c>
    </row>
    <row r="72" spans="1:6" x14ac:dyDescent="0.25">
      <c r="A72" s="12">
        <v>29</v>
      </c>
      <c r="B72" s="1" t="s">
        <v>17</v>
      </c>
      <c r="C72" s="53">
        <v>14700</v>
      </c>
      <c r="D72" s="82">
        <v>14700</v>
      </c>
      <c r="E72" s="4" t="s">
        <v>28</v>
      </c>
      <c r="F72" s="39" t="s">
        <v>73</v>
      </c>
    </row>
    <row r="73" spans="1:6" ht="19.899999999999999" customHeight="1" x14ac:dyDescent="0.25">
      <c r="B73" s="11" t="s">
        <v>42</v>
      </c>
      <c r="C73" s="52"/>
      <c r="D73" s="40">
        <f>SUM(D59:D72)</f>
        <v>211000</v>
      </c>
      <c r="E73" s="3"/>
    </row>
    <row r="74" spans="1:6" x14ac:dyDescent="0.25">
      <c r="B74" s="44" t="s">
        <v>41</v>
      </c>
      <c r="E74" s="7"/>
    </row>
    <row r="75" spans="1:6" x14ac:dyDescent="0.25">
      <c r="A75" s="12">
        <v>32</v>
      </c>
      <c r="B75" s="1" t="s">
        <v>30</v>
      </c>
      <c r="C75" s="52">
        <v>5000</v>
      </c>
      <c r="D75" s="30">
        <v>5000</v>
      </c>
      <c r="F75" s="39" t="s">
        <v>73</v>
      </c>
    </row>
    <row r="76" spans="1:6" x14ac:dyDescent="0.25">
      <c r="A76" s="12">
        <v>33</v>
      </c>
      <c r="B76" s="1" t="s">
        <v>31</v>
      </c>
      <c r="C76" s="52">
        <v>5000</v>
      </c>
      <c r="D76" s="30">
        <v>5000</v>
      </c>
      <c r="F76" s="39" t="s">
        <v>73</v>
      </c>
    </row>
    <row r="77" spans="1:6" x14ac:dyDescent="0.25">
      <c r="A77" s="12">
        <v>34</v>
      </c>
      <c r="B77" s="1" t="s">
        <v>32</v>
      </c>
      <c r="C77" s="52">
        <v>5000</v>
      </c>
      <c r="D77" s="30">
        <v>5000</v>
      </c>
      <c r="F77" s="39" t="s">
        <v>73</v>
      </c>
    </row>
    <row r="78" spans="1:6" x14ac:dyDescent="0.25">
      <c r="A78" s="12">
        <v>35</v>
      </c>
      <c r="B78" s="1" t="s">
        <v>33</v>
      </c>
      <c r="C78" s="52">
        <v>1000</v>
      </c>
      <c r="D78" s="30">
        <v>1623.2</v>
      </c>
      <c r="F78" s="39" t="s">
        <v>73</v>
      </c>
    </row>
    <row r="79" spans="1:6" x14ac:dyDescent="0.25">
      <c r="A79" s="12" t="s">
        <v>64</v>
      </c>
      <c r="B79" s="1" t="s">
        <v>63</v>
      </c>
      <c r="C79" s="52">
        <v>10000</v>
      </c>
      <c r="D79" s="30">
        <v>10000</v>
      </c>
      <c r="F79" s="39" t="s">
        <v>73</v>
      </c>
    </row>
    <row r="80" spans="1:6" x14ac:dyDescent="0.25">
      <c r="A80" s="12">
        <v>42</v>
      </c>
      <c r="B80" s="1" t="s">
        <v>39</v>
      </c>
      <c r="C80" s="52">
        <v>9000</v>
      </c>
      <c r="D80" s="30">
        <v>9000</v>
      </c>
      <c r="F80" s="39" t="s">
        <v>73</v>
      </c>
    </row>
    <row r="81" spans="1:8" s="11" customFormat="1" x14ac:dyDescent="0.25">
      <c r="A81" s="15"/>
      <c r="B81" s="11" t="s">
        <v>42</v>
      </c>
      <c r="C81" s="62"/>
      <c r="D81" s="84">
        <f>SUM(D75:D80)</f>
        <v>35623.199999999997</v>
      </c>
      <c r="E81" s="6"/>
      <c r="F81" s="38"/>
      <c r="G81" s="6"/>
    </row>
    <row r="82" spans="1:8" s="11" customFormat="1" x14ac:dyDescent="0.25">
      <c r="A82" s="15"/>
      <c r="B82" s="11" t="s">
        <v>72</v>
      </c>
      <c r="C82" s="62"/>
      <c r="D82" s="84">
        <f>D73+D81</f>
        <v>246623.2</v>
      </c>
      <c r="E82" s="6"/>
      <c r="F82" s="38"/>
      <c r="G82" s="6"/>
    </row>
    <row r="83" spans="1:8" s="11" customFormat="1" x14ac:dyDescent="0.25">
      <c r="A83" s="15"/>
      <c r="B83" s="11" t="s">
        <v>92</v>
      </c>
      <c r="C83" s="54"/>
      <c r="D83" s="61"/>
      <c r="E83" s="73">
        <f>E57-D82</f>
        <v>0</v>
      </c>
      <c r="F83" s="38"/>
      <c r="G83" s="6"/>
    </row>
    <row r="84" spans="1:8" ht="16.5" thickBot="1" x14ac:dyDescent="0.3">
      <c r="C84" s="56"/>
      <c r="D84" s="85"/>
      <c r="E84" s="24"/>
      <c r="F84" s="35"/>
    </row>
    <row r="85" spans="1:8" ht="16.5" thickTop="1" x14ac:dyDescent="0.25">
      <c r="C85" s="52"/>
      <c r="D85" s="30"/>
    </row>
    <row r="87" spans="1:8" s="20" customFormat="1" x14ac:dyDescent="0.25">
      <c r="C87" s="57" t="s">
        <v>8</v>
      </c>
      <c r="D87" s="81" t="s">
        <v>45</v>
      </c>
      <c r="F87" s="36"/>
      <c r="G87" s="21"/>
    </row>
    <row r="88" spans="1:8" s="3" customFormat="1" x14ac:dyDescent="0.25">
      <c r="A88" s="23"/>
      <c r="B88" s="22" t="s">
        <v>71</v>
      </c>
      <c r="C88" s="58"/>
      <c r="D88" s="48"/>
      <c r="E88" s="24">
        <v>312413</v>
      </c>
      <c r="F88" s="1"/>
      <c r="H88" s="1"/>
    </row>
    <row r="89" spans="1:8" x14ac:dyDescent="0.25">
      <c r="B89" s="44" t="s">
        <v>41</v>
      </c>
      <c r="E89" s="7"/>
    </row>
    <row r="90" spans="1:8" x14ac:dyDescent="0.25">
      <c r="A90" s="12">
        <v>2</v>
      </c>
      <c r="B90" s="1" t="s">
        <v>7</v>
      </c>
      <c r="C90" s="52">
        <v>19600</v>
      </c>
      <c r="D90" s="30">
        <v>19513</v>
      </c>
      <c r="E90" s="7"/>
      <c r="F90" s="39" t="s">
        <v>62</v>
      </c>
    </row>
    <row r="91" spans="1:8" x14ac:dyDescent="0.25">
      <c r="A91" s="12">
        <v>6</v>
      </c>
      <c r="B91" s="1" t="s">
        <v>19</v>
      </c>
      <c r="C91" s="52">
        <v>19600</v>
      </c>
      <c r="D91" s="30">
        <v>19600</v>
      </c>
      <c r="F91" s="39" t="s">
        <v>62</v>
      </c>
    </row>
    <row r="92" spans="1:8" x14ac:dyDescent="0.25">
      <c r="A92" s="12">
        <v>7</v>
      </c>
      <c r="B92" s="1" t="s">
        <v>20</v>
      </c>
      <c r="C92" s="52">
        <f>19600+19600</f>
        <v>39200</v>
      </c>
      <c r="D92" s="30">
        <f>19600+19600</f>
        <v>39200</v>
      </c>
      <c r="F92" s="39" t="s">
        <v>62</v>
      </c>
    </row>
    <row r="93" spans="1:8" x14ac:dyDescent="0.25">
      <c r="A93" s="12">
        <v>13</v>
      </c>
      <c r="B93" s="1" t="s">
        <v>22</v>
      </c>
      <c r="C93" s="52">
        <v>19600</v>
      </c>
      <c r="D93" s="30">
        <v>19538</v>
      </c>
      <c r="E93" s="3"/>
      <c r="F93" s="39" t="s">
        <v>62</v>
      </c>
    </row>
    <row r="94" spans="1:8" x14ac:dyDescent="0.25">
      <c r="A94" s="12">
        <v>31</v>
      </c>
      <c r="B94" s="1" t="s">
        <v>29</v>
      </c>
      <c r="C94" s="52">
        <v>29400</v>
      </c>
      <c r="D94" s="30">
        <v>29400</v>
      </c>
      <c r="F94" s="39" t="s">
        <v>62</v>
      </c>
    </row>
    <row r="95" spans="1:8" x14ac:dyDescent="0.25">
      <c r="A95" s="12">
        <v>36</v>
      </c>
      <c r="B95" s="1" t="s">
        <v>34</v>
      </c>
      <c r="C95" s="52">
        <v>19600</v>
      </c>
      <c r="D95" s="30">
        <v>19600</v>
      </c>
      <c r="F95" s="39" t="s">
        <v>62</v>
      </c>
    </row>
    <row r="96" spans="1:8" x14ac:dyDescent="0.25">
      <c r="A96" s="12">
        <v>37</v>
      </c>
      <c r="B96" s="1" t="s">
        <v>35</v>
      </c>
      <c r="C96" s="52">
        <v>4000</v>
      </c>
      <c r="D96" s="30">
        <v>4000</v>
      </c>
      <c r="F96" s="39" t="s">
        <v>62</v>
      </c>
    </row>
    <row r="97" spans="1:8" x14ac:dyDescent="0.25">
      <c r="A97" s="12">
        <v>38</v>
      </c>
      <c r="B97" s="1" t="s">
        <v>36</v>
      </c>
      <c r="C97" s="52">
        <v>19600</v>
      </c>
      <c r="D97" s="30">
        <v>19600</v>
      </c>
      <c r="F97" s="39" t="s">
        <v>62</v>
      </c>
    </row>
    <row r="98" spans="1:8" x14ac:dyDescent="0.25">
      <c r="A98" s="12">
        <v>39</v>
      </c>
      <c r="B98" s="1" t="s">
        <v>37</v>
      </c>
      <c r="C98" s="52">
        <v>19600</v>
      </c>
      <c r="D98" s="30">
        <v>19600</v>
      </c>
      <c r="F98" s="39" t="s">
        <v>62</v>
      </c>
    </row>
    <row r="99" spans="1:8" x14ac:dyDescent="0.25">
      <c r="A99" s="12">
        <v>40</v>
      </c>
      <c r="B99" s="1" t="s">
        <v>38</v>
      </c>
      <c r="C99" s="52">
        <v>6000</v>
      </c>
      <c r="D99" s="30">
        <v>6000</v>
      </c>
      <c r="F99" s="39" t="s">
        <v>62</v>
      </c>
    </row>
    <row r="100" spans="1:8" x14ac:dyDescent="0.25">
      <c r="A100" s="12">
        <v>43</v>
      </c>
      <c r="B100" s="1" t="s">
        <v>44</v>
      </c>
      <c r="C100" s="52">
        <v>5000</v>
      </c>
      <c r="D100" s="30">
        <v>5712</v>
      </c>
      <c r="E100" s="3"/>
      <c r="F100" s="39" t="s">
        <v>62</v>
      </c>
    </row>
    <row r="101" spans="1:8" s="75" customFormat="1" x14ac:dyDescent="0.25">
      <c r="A101" s="74">
        <v>76</v>
      </c>
      <c r="B101" s="75" t="s">
        <v>131</v>
      </c>
      <c r="C101" s="52">
        <v>19600</v>
      </c>
      <c r="D101" s="30">
        <v>19600</v>
      </c>
      <c r="E101" s="76"/>
      <c r="F101" s="77" t="s">
        <v>62</v>
      </c>
      <c r="G101" s="76"/>
    </row>
    <row r="102" spans="1:8" s="75" customFormat="1" ht="31.5" x14ac:dyDescent="0.25">
      <c r="A102" s="74">
        <v>89</v>
      </c>
      <c r="B102" s="75" t="s">
        <v>130</v>
      </c>
      <c r="C102" s="52">
        <v>10000</v>
      </c>
      <c r="D102" s="30">
        <v>10000</v>
      </c>
      <c r="E102" s="76"/>
      <c r="F102" s="77" t="s">
        <v>62</v>
      </c>
      <c r="G102" s="76"/>
    </row>
    <row r="103" spans="1:8" s="75" customFormat="1" ht="31.5" x14ac:dyDescent="0.25">
      <c r="A103" s="74">
        <v>90</v>
      </c>
      <c r="B103" s="75" t="s">
        <v>113</v>
      </c>
      <c r="C103" s="52">
        <v>10000</v>
      </c>
      <c r="D103" s="30">
        <v>10000</v>
      </c>
      <c r="E103" s="76"/>
      <c r="F103" s="77" t="s">
        <v>62</v>
      </c>
      <c r="G103" s="76"/>
    </row>
    <row r="104" spans="1:8" s="75" customFormat="1" ht="31.5" x14ac:dyDescent="0.25">
      <c r="A104" s="74">
        <v>91</v>
      </c>
      <c r="B104" s="75" t="s">
        <v>114</v>
      </c>
      <c r="C104" s="52">
        <v>10000</v>
      </c>
      <c r="D104" s="30">
        <v>10000</v>
      </c>
      <c r="E104" s="76"/>
      <c r="F104" s="77" t="s">
        <v>62</v>
      </c>
      <c r="G104" s="76"/>
    </row>
    <row r="105" spans="1:8" s="75" customFormat="1" ht="31.5" x14ac:dyDescent="0.25">
      <c r="A105" s="74">
        <v>92</v>
      </c>
      <c r="B105" s="75" t="s">
        <v>115</v>
      </c>
      <c r="C105" s="52">
        <v>10000</v>
      </c>
      <c r="D105" s="30">
        <v>10000</v>
      </c>
      <c r="E105" s="76"/>
      <c r="F105" s="77" t="s">
        <v>62</v>
      </c>
      <c r="G105" s="76"/>
    </row>
    <row r="106" spans="1:8" s="75" customFormat="1" ht="31.5" x14ac:dyDescent="0.25">
      <c r="A106" s="74">
        <v>93</v>
      </c>
      <c r="B106" s="75" t="s">
        <v>119</v>
      </c>
      <c r="C106" s="52">
        <v>19600</v>
      </c>
      <c r="D106" s="82">
        <v>19600</v>
      </c>
      <c r="E106" s="76"/>
      <c r="F106" s="77" t="s">
        <v>62</v>
      </c>
      <c r="G106" s="76"/>
    </row>
    <row r="107" spans="1:8" s="11" customFormat="1" x14ac:dyDescent="0.25">
      <c r="A107" s="15"/>
      <c r="B107" s="11" t="s">
        <v>72</v>
      </c>
      <c r="C107" s="54"/>
      <c r="D107" s="61">
        <f>SUM(D90:D106)</f>
        <v>280963</v>
      </c>
      <c r="F107" s="38"/>
      <c r="G107" s="6"/>
    </row>
    <row r="109" spans="1:8" s="11" customFormat="1" x14ac:dyDescent="0.25">
      <c r="A109" s="15"/>
      <c r="C109" s="54"/>
      <c r="D109" s="61"/>
      <c r="E109" s="1"/>
      <c r="F109" s="38"/>
      <c r="G109" s="6"/>
    </row>
    <row r="110" spans="1:8" x14ac:dyDescent="0.25">
      <c r="B110" s="44" t="s">
        <v>40</v>
      </c>
      <c r="E110" s="7"/>
    </row>
    <row r="111" spans="1:8" s="30" customFormat="1" x14ac:dyDescent="0.25">
      <c r="A111" s="29">
        <v>30</v>
      </c>
      <c r="B111" s="10" t="s">
        <v>43</v>
      </c>
      <c r="C111" s="59">
        <v>1000</v>
      </c>
      <c r="D111" s="30">
        <v>1000</v>
      </c>
      <c r="F111" s="77" t="s">
        <v>62</v>
      </c>
      <c r="H111" s="10"/>
    </row>
    <row r="112" spans="1:8" s="30" customFormat="1" x14ac:dyDescent="0.25">
      <c r="A112" s="29">
        <v>45</v>
      </c>
      <c r="B112" s="10" t="s">
        <v>78</v>
      </c>
      <c r="C112" s="59">
        <v>1000</v>
      </c>
      <c r="D112" s="30">
        <v>1000</v>
      </c>
      <c r="F112" s="77" t="s">
        <v>62</v>
      </c>
      <c r="H112" s="10"/>
    </row>
    <row r="113" spans="1:8" s="75" customFormat="1" x14ac:dyDescent="0.25">
      <c r="A113" s="74">
        <v>77</v>
      </c>
      <c r="B113" s="75" t="s">
        <v>116</v>
      </c>
      <c r="C113" s="52">
        <v>11000</v>
      </c>
      <c r="D113" s="30">
        <v>11000</v>
      </c>
      <c r="E113" s="76"/>
      <c r="F113" s="77" t="s">
        <v>62</v>
      </c>
      <c r="G113" s="76"/>
    </row>
    <row r="114" spans="1:8" x14ac:dyDescent="0.25">
      <c r="A114" s="12">
        <v>80</v>
      </c>
      <c r="B114" s="1" t="s">
        <v>117</v>
      </c>
      <c r="C114" s="52">
        <v>19600</v>
      </c>
      <c r="D114" s="66">
        <v>18450</v>
      </c>
      <c r="E114" s="3"/>
      <c r="F114" s="77" t="s">
        <v>62</v>
      </c>
    </row>
    <row r="115" spans="1:8" s="11" customFormat="1" x14ac:dyDescent="0.25">
      <c r="A115" s="15"/>
      <c r="B115" s="11" t="s">
        <v>42</v>
      </c>
      <c r="C115" s="51"/>
      <c r="D115" s="61">
        <f>SUM(D111:D114)</f>
        <v>31450</v>
      </c>
      <c r="F115" s="38"/>
      <c r="G115" s="6"/>
    </row>
    <row r="116" spans="1:8" s="11" customFormat="1" x14ac:dyDescent="0.25">
      <c r="A116" s="15"/>
      <c r="C116" s="54"/>
      <c r="D116" s="61"/>
      <c r="F116" s="38"/>
      <c r="G116" s="6"/>
    </row>
    <row r="117" spans="1:8" s="11" customFormat="1" x14ac:dyDescent="0.25">
      <c r="A117" s="15"/>
      <c r="B117" s="11" t="s">
        <v>72</v>
      </c>
      <c r="C117" s="62"/>
      <c r="D117" s="84">
        <f>D115+D107</f>
        <v>312413</v>
      </c>
      <c r="E117" s="6"/>
      <c r="F117" s="38"/>
      <c r="G117" s="6"/>
    </row>
    <row r="118" spans="1:8" s="11" customFormat="1" x14ac:dyDescent="0.25">
      <c r="A118" s="15"/>
      <c r="B118" s="11" t="s">
        <v>92</v>
      </c>
      <c r="C118" s="54"/>
      <c r="D118" s="61"/>
      <c r="E118" s="73">
        <f>E88-D117</f>
        <v>0</v>
      </c>
      <c r="F118" s="36"/>
      <c r="G118" s="6"/>
    </row>
    <row r="119" spans="1:8" s="11" customFormat="1" x14ac:dyDescent="0.25">
      <c r="A119" s="15"/>
      <c r="C119" s="54"/>
      <c r="D119" s="61"/>
      <c r="F119" s="38"/>
      <c r="G119" s="6"/>
    </row>
    <row r="120" spans="1:8" s="3" customFormat="1" x14ac:dyDescent="0.25">
      <c r="A120" s="23"/>
      <c r="B120" s="22" t="s">
        <v>81</v>
      </c>
      <c r="C120" s="58"/>
      <c r="D120" s="48"/>
      <c r="E120" s="24">
        <v>312412</v>
      </c>
      <c r="F120" s="1"/>
      <c r="H120" s="1"/>
    </row>
    <row r="121" spans="1:8" x14ac:dyDescent="0.25">
      <c r="B121" s="44" t="s">
        <v>40</v>
      </c>
      <c r="E121" s="7"/>
    </row>
    <row r="122" spans="1:8" x14ac:dyDescent="0.25">
      <c r="A122" s="12">
        <v>11</v>
      </c>
      <c r="B122" s="1" t="s">
        <v>21</v>
      </c>
      <c r="C122" s="52">
        <v>19600</v>
      </c>
      <c r="D122" s="30">
        <v>18900</v>
      </c>
    </row>
    <row r="123" spans="1:8" x14ac:dyDescent="0.25">
      <c r="A123" s="12">
        <v>23</v>
      </c>
      <c r="B123" s="1" t="s">
        <v>24</v>
      </c>
      <c r="C123" s="52">
        <v>7000</v>
      </c>
      <c r="D123" s="30">
        <v>7000</v>
      </c>
    </row>
    <row r="124" spans="1:8" x14ac:dyDescent="0.25">
      <c r="A124" s="12">
        <v>26</v>
      </c>
      <c r="B124" s="1" t="s">
        <v>15</v>
      </c>
      <c r="C124" s="52">
        <v>9000</v>
      </c>
      <c r="D124" s="30">
        <v>9000</v>
      </c>
    </row>
    <row r="125" spans="1:8" x14ac:dyDescent="0.25">
      <c r="A125" s="12">
        <v>27</v>
      </c>
      <c r="B125" s="1" t="s">
        <v>16</v>
      </c>
      <c r="C125" s="52">
        <v>9000</v>
      </c>
      <c r="D125" s="30">
        <v>9000</v>
      </c>
    </row>
    <row r="126" spans="1:8" s="30" customFormat="1" x14ac:dyDescent="0.25">
      <c r="A126" s="29">
        <v>44</v>
      </c>
      <c r="B126" s="10" t="s">
        <v>65</v>
      </c>
      <c r="C126" s="59">
        <v>18200</v>
      </c>
      <c r="D126" s="30">
        <v>18200</v>
      </c>
      <c r="E126" s="31"/>
      <c r="F126" s="37"/>
      <c r="H126" s="10"/>
    </row>
    <row r="127" spans="1:8" s="30" customFormat="1" x14ac:dyDescent="0.25">
      <c r="A127" s="29">
        <v>46</v>
      </c>
      <c r="B127" s="10" t="s">
        <v>77</v>
      </c>
      <c r="C127" s="59">
        <v>1000</v>
      </c>
      <c r="D127" s="30">
        <v>1000</v>
      </c>
      <c r="F127" s="37"/>
      <c r="H127" s="10"/>
    </row>
    <row r="128" spans="1:8" s="30" customFormat="1" x14ac:dyDescent="0.25">
      <c r="A128" s="29">
        <v>47</v>
      </c>
      <c r="B128" s="10" t="s">
        <v>79</v>
      </c>
      <c r="C128" s="59">
        <v>1000</v>
      </c>
      <c r="D128" s="30">
        <v>1000</v>
      </c>
      <c r="F128" s="37"/>
      <c r="H128" s="10"/>
    </row>
    <row r="129" spans="1:8" s="30" customFormat="1" x14ac:dyDescent="0.25">
      <c r="A129" s="29">
        <v>48</v>
      </c>
      <c r="B129" s="10" t="s">
        <v>80</v>
      </c>
      <c r="C129" s="59">
        <v>1000</v>
      </c>
      <c r="D129" s="30">
        <v>1000</v>
      </c>
      <c r="E129" s="31"/>
      <c r="F129" s="37"/>
      <c r="H129" s="10"/>
    </row>
    <row r="130" spans="1:8" s="30" customFormat="1" x14ac:dyDescent="0.25">
      <c r="A130" s="29">
        <v>49</v>
      </c>
      <c r="B130" s="10" t="s">
        <v>82</v>
      </c>
      <c r="C130" s="59">
        <v>1000</v>
      </c>
      <c r="D130" s="30">
        <v>1000</v>
      </c>
      <c r="E130" s="31"/>
      <c r="F130" s="37"/>
      <c r="H130" s="10"/>
    </row>
    <row r="131" spans="1:8" s="30" customFormat="1" x14ac:dyDescent="0.25">
      <c r="A131" s="29">
        <v>50</v>
      </c>
      <c r="B131" s="10" t="s">
        <v>83</v>
      </c>
      <c r="C131" s="59">
        <v>1000</v>
      </c>
      <c r="D131" s="30">
        <v>1000</v>
      </c>
      <c r="E131" s="31"/>
      <c r="F131" s="37"/>
      <c r="H131" s="10"/>
    </row>
    <row r="132" spans="1:8" s="30" customFormat="1" x14ac:dyDescent="0.25">
      <c r="A132" s="29">
        <v>51</v>
      </c>
      <c r="B132" s="10" t="s">
        <v>84</v>
      </c>
      <c r="C132" s="59">
        <v>1000</v>
      </c>
      <c r="D132" s="30">
        <v>1000</v>
      </c>
      <c r="E132" s="31"/>
      <c r="F132" s="37"/>
      <c r="H132" s="10"/>
    </row>
    <row r="133" spans="1:8" s="30" customFormat="1" x14ac:dyDescent="0.25">
      <c r="A133" s="29">
        <v>52</v>
      </c>
      <c r="B133" s="10" t="s">
        <v>85</v>
      </c>
      <c r="C133" s="59">
        <v>1000</v>
      </c>
      <c r="D133" s="30">
        <v>1000</v>
      </c>
      <c r="E133" s="31"/>
      <c r="F133" s="37"/>
      <c r="H133" s="10"/>
    </row>
    <row r="134" spans="1:8" s="30" customFormat="1" x14ac:dyDescent="0.25">
      <c r="A134" s="29">
        <v>53</v>
      </c>
      <c r="B134" s="10" t="s">
        <v>86</v>
      </c>
      <c r="C134" s="59">
        <v>1000</v>
      </c>
      <c r="D134" s="30">
        <v>1000</v>
      </c>
      <c r="E134" s="31"/>
      <c r="F134" s="37"/>
      <c r="H134" s="10"/>
    </row>
    <row r="135" spans="1:8" s="30" customFormat="1" x14ac:dyDescent="0.25">
      <c r="A135" s="29">
        <v>54</v>
      </c>
      <c r="B135" s="10" t="s">
        <v>86</v>
      </c>
      <c r="C135" s="59">
        <v>1000</v>
      </c>
      <c r="D135" s="30">
        <v>1000</v>
      </c>
      <c r="E135" s="31"/>
      <c r="F135" s="37"/>
      <c r="H135" s="10"/>
    </row>
    <row r="136" spans="1:8" s="30" customFormat="1" x14ac:dyDescent="0.25">
      <c r="A136" s="29">
        <v>55</v>
      </c>
      <c r="B136" s="10" t="s">
        <v>76</v>
      </c>
      <c r="C136" s="59">
        <v>1000</v>
      </c>
      <c r="D136" s="30">
        <v>1000</v>
      </c>
      <c r="E136" s="31"/>
      <c r="F136" s="37"/>
      <c r="H136" s="10"/>
    </row>
    <row r="137" spans="1:8" s="30" customFormat="1" x14ac:dyDescent="0.25">
      <c r="A137" s="29">
        <v>56</v>
      </c>
      <c r="B137" s="10" t="s">
        <v>87</v>
      </c>
      <c r="C137" s="59">
        <v>19600</v>
      </c>
      <c r="D137" s="30">
        <v>18300</v>
      </c>
      <c r="E137" s="31"/>
      <c r="F137" s="37"/>
      <c r="H137" s="10"/>
    </row>
    <row r="138" spans="1:8" s="30" customFormat="1" x14ac:dyDescent="0.25">
      <c r="A138" s="29">
        <v>57</v>
      </c>
      <c r="B138" s="10" t="s">
        <v>75</v>
      </c>
      <c r="C138" s="59">
        <v>1000</v>
      </c>
      <c r="D138" s="30">
        <v>1000</v>
      </c>
      <c r="E138" s="31"/>
      <c r="F138" s="37"/>
      <c r="H138" s="10"/>
    </row>
    <row r="139" spans="1:8" s="30" customFormat="1" x14ac:dyDescent="0.25">
      <c r="A139" s="29">
        <v>58</v>
      </c>
      <c r="B139" s="10" t="s">
        <v>88</v>
      </c>
      <c r="C139" s="59">
        <v>19600</v>
      </c>
      <c r="D139" s="30">
        <v>19400</v>
      </c>
      <c r="E139" s="31"/>
      <c r="F139" s="37"/>
      <c r="H139" s="10"/>
    </row>
    <row r="140" spans="1:8" s="30" customFormat="1" x14ac:dyDescent="0.25">
      <c r="A140" s="29">
        <v>59</v>
      </c>
      <c r="B140" s="10" t="s">
        <v>89</v>
      </c>
      <c r="C140" s="59">
        <v>14700</v>
      </c>
      <c r="D140" s="30">
        <v>14700</v>
      </c>
      <c r="E140" s="31"/>
      <c r="F140" s="37"/>
      <c r="H140" s="10"/>
    </row>
    <row r="141" spans="1:8" s="30" customFormat="1" x14ac:dyDescent="0.25">
      <c r="A141" s="29">
        <v>60</v>
      </c>
      <c r="B141" s="10" t="s">
        <v>89</v>
      </c>
      <c r="C141" s="59">
        <v>19600</v>
      </c>
      <c r="D141" s="30">
        <v>19600</v>
      </c>
      <c r="E141" s="31"/>
      <c r="F141" s="37"/>
      <c r="H141" s="10"/>
    </row>
    <row r="142" spans="1:8" s="30" customFormat="1" x14ac:dyDescent="0.25">
      <c r="A142" s="29">
        <v>61</v>
      </c>
      <c r="B142" s="10" t="s">
        <v>74</v>
      </c>
      <c r="C142" s="65">
        <v>1000</v>
      </c>
      <c r="D142" s="30">
        <v>1000</v>
      </c>
      <c r="E142" s="31"/>
      <c r="F142" s="37"/>
      <c r="H142" s="10"/>
    </row>
    <row r="143" spans="1:8" s="30" customFormat="1" x14ac:dyDescent="0.25">
      <c r="A143" s="29">
        <v>62</v>
      </c>
      <c r="B143" s="10" t="s">
        <v>124</v>
      </c>
      <c r="C143" s="59">
        <v>19600</v>
      </c>
      <c r="D143" s="30">
        <v>17500</v>
      </c>
      <c r="E143" s="31"/>
      <c r="F143" s="37"/>
      <c r="H143" s="10"/>
    </row>
    <row r="144" spans="1:8" s="30" customFormat="1" x14ac:dyDescent="0.25">
      <c r="A144" s="29">
        <v>63</v>
      </c>
      <c r="B144" s="10" t="s">
        <v>90</v>
      </c>
      <c r="C144" s="59">
        <v>19600</v>
      </c>
      <c r="D144" s="30">
        <v>19600</v>
      </c>
      <c r="E144" s="31"/>
      <c r="F144" s="37"/>
      <c r="H144" s="10"/>
    </row>
    <row r="145" spans="1:8" s="30" customFormat="1" x14ac:dyDescent="0.25">
      <c r="A145" s="29">
        <v>64</v>
      </c>
      <c r="B145" s="10" t="s">
        <v>91</v>
      </c>
      <c r="C145" s="59">
        <v>19600</v>
      </c>
      <c r="D145" s="30">
        <v>14500</v>
      </c>
      <c r="E145" s="31"/>
      <c r="F145" s="37"/>
      <c r="H145" s="10"/>
    </row>
    <row r="146" spans="1:8" x14ac:dyDescent="0.25">
      <c r="A146" s="12">
        <v>66</v>
      </c>
      <c r="B146" s="1" t="s">
        <v>93</v>
      </c>
      <c r="C146" s="59">
        <v>5000</v>
      </c>
      <c r="D146" s="30">
        <v>5000</v>
      </c>
    </row>
    <row r="147" spans="1:8" x14ac:dyDescent="0.25">
      <c r="A147" s="12">
        <v>67</v>
      </c>
      <c r="B147" s="1" t="s">
        <v>125</v>
      </c>
      <c r="C147" s="59">
        <v>4000</v>
      </c>
      <c r="D147" s="30">
        <v>4000</v>
      </c>
    </row>
    <row r="148" spans="1:8" x14ac:dyDescent="0.25">
      <c r="A148" s="12">
        <v>78</v>
      </c>
      <c r="B148" s="1" t="s">
        <v>103</v>
      </c>
      <c r="C148" s="59">
        <v>9000</v>
      </c>
      <c r="D148" s="59">
        <v>9000</v>
      </c>
    </row>
    <row r="149" spans="1:8" x14ac:dyDescent="0.25">
      <c r="A149" s="12">
        <v>79</v>
      </c>
      <c r="B149" s="1" t="s">
        <v>110</v>
      </c>
      <c r="C149" s="59">
        <v>1000</v>
      </c>
      <c r="D149" s="59">
        <v>1000</v>
      </c>
    </row>
    <row r="150" spans="1:8" x14ac:dyDescent="0.25">
      <c r="A150" s="12">
        <v>81</v>
      </c>
      <c r="B150" s="1" t="s">
        <v>111</v>
      </c>
      <c r="C150" s="59">
        <v>500</v>
      </c>
      <c r="D150" s="59">
        <v>500</v>
      </c>
    </row>
    <row r="151" spans="1:8" x14ac:dyDescent="0.25">
      <c r="A151" s="12">
        <v>84</v>
      </c>
      <c r="B151" s="1" t="s">
        <v>105</v>
      </c>
      <c r="C151" s="59">
        <v>1000</v>
      </c>
      <c r="D151" s="59">
        <v>1000</v>
      </c>
    </row>
    <row r="152" spans="1:8" s="18" customFormat="1" x14ac:dyDescent="0.25">
      <c r="A152" s="16"/>
      <c r="B152" s="17"/>
      <c r="C152" s="63"/>
      <c r="D152" s="30"/>
      <c r="E152" s="19"/>
      <c r="F152" s="39"/>
      <c r="H152" s="17"/>
    </row>
    <row r="153" spans="1:8" s="11" customFormat="1" x14ac:dyDescent="0.25">
      <c r="A153" s="15"/>
      <c r="B153" s="11" t="s">
        <v>42</v>
      </c>
      <c r="C153" s="62">
        <f>SUM(C122:C152)</f>
        <v>227600</v>
      </c>
      <c r="D153" s="86">
        <f>SUM(D122:D152)</f>
        <v>218200</v>
      </c>
      <c r="F153" s="38"/>
      <c r="G153" s="6"/>
    </row>
    <row r="154" spans="1:8" s="18" customFormat="1" x14ac:dyDescent="0.25">
      <c r="A154" s="16"/>
      <c r="B154" s="17"/>
      <c r="C154" s="64"/>
      <c r="D154" s="30"/>
      <c r="E154" s="19"/>
      <c r="F154" s="39"/>
      <c r="H154" s="17"/>
    </row>
    <row r="156" spans="1:8" x14ac:dyDescent="0.25">
      <c r="B156" s="44" t="s">
        <v>41</v>
      </c>
      <c r="E156" s="7"/>
    </row>
    <row r="157" spans="1:8" x14ac:dyDescent="0.25">
      <c r="A157" s="12">
        <v>65</v>
      </c>
      <c r="B157" s="1" t="s">
        <v>94</v>
      </c>
      <c r="C157" s="59">
        <v>9000</v>
      </c>
      <c r="D157" s="30">
        <v>9000</v>
      </c>
    </row>
    <row r="158" spans="1:8" x14ac:dyDescent="0.25">
      <c r="A158" s="12">
        <v>65</v>
      </c>
      <c r="B158" s="1" t="s">
        <v>95</v>
      </c>
      <c r="C158" s="59">
        <v>5000</v>
      </c>
      <c r="D158" s="30">
        <v>5000</v>
      </c>
    </row>
    <row r="159" spans="1:8" x14ac:dyDescent="0.25">
      <c r="A159" s="12">
        <v>68</v>
      </c>
      <c r="B159" s="1" t="s">
        <v>120</v>
      </c>
      <c r="C159" s="59">
        <v>19600</v>
      </c>
      <c r="D159" s="30">
        <v>19600</v>
      </c>
    </row>
    <row r="160" spans="1:8" x14ac:dyDescent="0.25">
      <c r="A160" s="12">
        <v>69</v>
      </c>
      <c r="B160" s="1" t="s">
        <v>132</v>
      </c>
      <c r="C160" s="59">
        <v>19600</v>
      </c>
      <c r="D160" s="30">
        <v>19600</v>
      </c>
      <c r="E160" s="3"/>
    </row>
    <row r="161" spans="1:8" x14ac:dyDescent="0.25">
      <c r="A161" s="12">
        <v>70</v>
      </c>
      <c r="B161" s="1" t="s">
        <v>121</v>
      </c>
      <c r="C161" s="59">
        <v>19600</v>
      </c>
      <c r="D161" s="30">
        <v>19600</v>
      </c>
      <c r="E161" s="3"/>
    </row>
    <row r="162" spans="1:8" x14ac:dyDescent="0.25">
      <c r="A162" s="12">
        <v>71</v>
      </c>
      <c r="B162" s="1" t="s">
        <v>122</v>
      </c>
      <c r="C162" s="59">
        <v>19600</v>
      </c>
      <c r="D162" s="30">
        <v>19600</v>
      </c>
    </row>
    <row r="163" spans="1:8" x14ac:dyDescent="0.25">
      <c r="A163" s="12">
        <v>74</v>
      </c>
      <c r="B163" s="1" t="s">
        <v>104</v>
      </c>
      <c r="C163" s="59">
        <v>1000</v>
      </c>
      <c r="D163" s="59">
        <v>1812</v>
      </c>
    </row>
    <row r="164" spans="1:8" x14ac:dyDescent="0.25">
      <c r="C164" s="59"/>
      <c r="D164" s="30"/>
    </row>
    <row r="165" spans="1:8" s="11" customFormat="1" x14ac:dyDescent="0.25">
      <c r="A165" s="15"/>
      <c r="B165" s="11" t="s">
        <v>42</v>
      </c>
      <c r="C165" s="62">
        <f>SUM(C157:C164)</f>
        <v>93400</v>
      </c>
      <c r="D165" s="86">
        <f>SUM(D157:D164)</f>
        <v>94212</v>
      </c>
      <c r="F165" s="38"/>
      <c r="G165" s="6"/>
    </row>
    <row r="166" spans="1:8" s="11" customFormat="1" x14ac:dyDescent="0.25">
      <c r="A166" s="15"/>
      <c r="B166" s="11" t="s">
        <v>72</v>
      </c>
      <c r="C166" s="62"/>
      <c r="D166" s="84">
        <f>D153+D165</f>
        <v>312412</v>
      </c>
      <c r="E166" s="6"/>
      <c r="F166" s="38"/>
      <c r="G166" s="6"/>
    </row>
    <row r="167" spans="1:8" x14ac:dyDescent="0.25">
      <c r="B167" s="11" t="s">
        <v>92</v>
      </c>
      <c r="C167" s="59"/>
      <c r="D167" s="30"/>
      <c r="E167" s="73">
        <f>E120-D166</f>
        <v>0</v>
      </c>
    </row>
    <row r="168" spans="1:8" x14ac:dyDescent="0.25">
      <c r="C168" s="59"/>
      <c r="D168" s="30"/>
    </row>
    <row r="169" spans="1:8" x14ac:dyDescent="0.25">
      <c r="C169" s="59"/>
      <c r="D169" s="30"/>
    </row>
    <row r="170" spans="1:8" s="3" customFormat="1" x14ac:dyDescent="0.25">
      <c r="A170" s="23"/>
      <c r="B170" s="22" t="s">
        <v>102</v>
      </c>
      <c r="C170" s="58"/>
      <c r="D170" s="48"/>
      <c r="E170" s="24">
        <v>226539.8</v>
      </c>
      <c r="F170" s="1"/>
      <c r="H170" s="1"/>
    </row>
    <row r="171" spans="1:8" x14ac:dyDescent="0.25">
      <c r="C171" s="59"/>
      <c r="D171" s="30"/>
    </row>
    <row r="172" spans="1:8" x14ac:dyDescent="0.25">
      <c r="B172" s="44" t="s">
        <v>40</v>
      </c>
      <c r="E172" s="7"/>
    </row>
    <row r="173" spans="1:8" s="75" customFormat="1" ht="31.5" x14ac:dyDescent="0.25">
      <c r="A173" s="74">
        <v>82</v>
      </c>
      <c r="B173" s="75" t="s">
        <v>118</v>
      </c>
      <c r="C173" s="78">
        <v>170000</v>
      </c>
      <c r="D173" s="87">
        <v>170000</v>
      </c>
      <c r="F173" s="79"/>
      <c r="G173" s="76"/>
    </row>
    <row r="174" spans="1:8" x14ac:dyDescent="0.25">
      <c r="A174" s="12">
        <v>85</v>
      </c>
      <c r="B174" s="1" t="s">
        <v>106</v>
      </c>
      <c r="C174" s="59">
        <v>1000</v>
      </c>
      <c r="D174" s="59">
        <v>1000</v>
      </c>
    </row>
    <row r="175" spans="1:8" x14ac:dyDescent="0.25">
      <c r="A175" s="12">
        <v>86</v>
      </c>
      <c r="B175" s="1" t="s">
        <v>107</v>
      </c>
      <c r="C175" s="59">
        <v>1000</v>
      </c>
      <c r="D175" s="59">
        <v>1000</v>
      </c>
    </row>
    <row r="176" spans="1:8" x14ac:dyDescent="0.25">
      <c r="A176" s="12">
        <v>87</v>
      </c>
      <c r="B176" s="1" t="s">
        <v>108</v>
      </c>
      <c r="C176" s="59">
        <v>1000</v>
      </c>
      <c r="D176" s="59">
        <v>1000</v>
      </c>
    </row>
    <row r="177" spans="1:7" x14ac:dyDescent="0.25">
      <c r="A177" s="12">
        <v>88</v>
      </c>
      <c r="B177" s="1" t="s">
        <v>109</v>
      </c>
      <c r="C177" s="59">
        <v>1000</v>
      </c>
      <c r="D177" s="59">
        <v>1000</v>
      </c>
    </row>
    <row r="178" spans="1:7" x14ac:dyDescent="0.25">
      <c r="C178" s="59"/>
      <c r="D178" s="30"/>
    </row>
    <row r="179" spans="1:7" s="11" customFormat="1" x14ac:dyDescent="0.25">
      <c r="A179" s="15"/>
      <c r="B179" s="11" t="s">
        <v>42</v>
      </c>
      <c r="C179" s="62">
        <f>SUM(C173:C178)</f>
        <v>174000</v>
      </c>
      <c r="D179" s="86">
        <f>SUM(D173:D178)</f>
        <v>174000</v>
      </c>
      <c r="F179" s="38"/>
      <c r="G179" s="6"/>
    </row>
    <row r="180" spans="1:7" s="11" customFormat="1" x14ac:dyDescent="0.25">
      <c r="A180" s="15"/>
      <c r="C180" s="54"/>
      <c r="D180" s="61"/>
      <c r="F180" s="38"/>
      <c r="G180" s="6"/>
    </row>
    <row r="181" spans="1:7" x14ac:dyDescent="0.25">
      <c r="B181" s="44" t="s">
        <v>41</v>
      </c>
      <c r="E181" s="7"/>
    </row>
    <row r="182" spans="1:7" x14ac:dyDescent="0.25">
      <c r="A182" s="12">
        <v>72</v>
      </c>
      <c r="B182" s="1" t="s">
        <v>126</v>
      </c>
      <c r="C182" s="59">
        <v>5000</v>
      </c>
      <c r="D182" s="30">
        <v>5000</v>
      </c>
    </row>
    <row r="183" spans="1:7" ht="15" customHeight="1" x14ac:dyDescent="0.25">
      <c r="A183" s="12">
        <v>73</v>
      </c>
      <c r="B183" s="1" t="s">
        <v>123</v>
      </c>
      <c r="C183" s="52">
        <v>19600</v>
      </c>
      <c r="D183" s="30">
        <v>19600</v>
      </c>
      <c r="E183" s="3"/>
      <c r="F183" s="77"/>
    </row>
    <row r="184" spans="1:7" x14ac:dyDescent="0.25">
      <c r="A184" s="12">
        <v>75</v>
      </c>
      <c r="B184" s="1" t="s">
        <v>112</v>
      </c>
      <c r="C184" s="52">
        <v>10000</v>
      </c>
      <c r="D184" s="30">
        <v>10000</v>
      </c>
      <c r="E184" s="3"/>
      <c r="F184" s="77"/>
    </row>
    <row r="185" spans="1:7" x14ac:dyDescent="0.25">
      <c r="A185" s="12">
        <v>94</v>
      </c>
      <c r="B185" s="1" t="s">
        <v>127</v>
      </c>
      <c r="C185" s="52">
        <v>19600</v>
      </c>
      <c r="D185" s="3">
        <v>17939.8</v>
      </c>
      <c r="E185" s="3"/>
      <c r="F185" s="77"/>
    </row>
    <row r="186" spans="1:7" x14ac:dyDescent="0.25">
      <c r="C186" s="59"/>
      <c r="D186" s="30"/>
    </row>
    <row r="187" spans="1:7" s="11" customFormat="1" x14ac:dyDescent="0.25">
      <c r="A187" s="15"/>
      <c r="B187" s="11" t="s">
        <v>42</v>
      </c>
      <c r="C187" s="62">
        <f>SUM(C183:C186)</f>
        <v>49200</v>
      </c>
      <c r="D187" s="86">
        <f>SUM(D182:D186)</f>
        <v>52539.8</v>
      </c>
      <c r="F187" s="38"/>
      <c r="G187" s="6"/>
    </row>
    <row r="188" spans="1:7" ht="16.5" customHeight="1" x14ac:dyDescent="0.25">
      <c r="C188" s="59"/>
      <c r="D188" s="30"/>
    </row>
    <row r="189" spans="1:7" s="11" customFormat="1" x14ac:dyDescent="0.25">
      <c r="A189" s="15"/>
      <c r="B189" s="11" t="s">
        <v>72</v>
      </c>
      <c r="C189" s="62"/>
      <c r="D189" s="84">
        <f>D179+D187</f>
        <v>226539.8</v>
      </c>
      <c r="E189" s="6"/>
      <c r="F189" s="38"/>
      <c r="G189" s="6"/>
    </row>
    <row r="190" spans="1:7" x14ac:dyDescent="0.25">
      <c r="C190" s="59"/>
      <c r="D190" s="30"/>
    </row>
    <row r="191" spans="1:7" x14ac:dyDescent="0.25">
      <c r="B191" s="11" t="s">
        <v>92</v>
      </c>
      <c r="C191" s="59"/>
      <c r="D191" s="30"/>
      <c r="E191" s="73">
        <f>E170-D189</f>
        <v>0</v>
      </c>
    </row>
    <row r="192" spans="1:7" x14ac:dyDescent="0.25">
      <c r="C192" s="59"/>
      <c r="D192" s="30"/>
    </row>
    <row r="193" spans="1:8" x14ac:dyDescent="0.25">
      <c r="C193" s="59"/>
      <c r="D193" s="30"/>
    </row>
    <row r="195" spans="1:8" s="3" customFormat="1" x14ac:dyDescent="0.25">
      <c r="A195" s="23"/>
      <c r="B195" s="22" t="s">
        <v>133</v>
      </c>
      <c r="C195" s="58"/>
      <c r="D195" s="58"/>
      <c r="E195" s="24">
        <v>85872.2</v>
      </c>
      <c r="F195" s="1"/>
      <c r="H195" s="1"/>
    </row>
    <row r="197" spans="1:8" x14ac:dyDescent="0.25">
      <c r="B197" s="44" t="s">
        <v>40</v>
      </c>
      <c r="E197" s="7"/>
    </row>
    <row r="198" spans="1:8" x14ac:dyDescent="0.25">
      <c r="A198" s="12">
        <v>95</v>
      </c>
      <c r="B198" s="1" t="s">
        <v>134</v>
      </c>
      <c r="C198" s="59">
        <v>19600</v>
      </c>
      <c r="D198" s="30">
        <v>19400</v>
      </c>
    </row>
    <row r="199" spans="1:8" x14ac:dyDescent="0.25">
      <c r="A199" s="12">
        <v>96</v>
      </c>
      <c r="B199" s="1" t="s">
        <v>135</v>
      </c>
      <c r="C199" s="59">
        <v>19600</v>
      </c>
      <c r="D199" s="30">
        <v>19300</v>
      </c>
    </row>
    <row r="200" spans="1:8" x14ac:dyDescent="0.25">
      <c r="A200" s="12">
        <v>97</v>
      </c>
      <c r="B200" s="1" t="s">
        <v>136</v>
      </c>
      <c r="C200" s="59">
        <v>1000</v>
      </c>
      <c r="D200" s="30">
        <v>1000</v>
      </c>
    </row>
    <row r="201" spans="1:8" x14ac:dyDescent="0.25">
      <c r="A201" s="12">
        <v>98</v>
      </c>
      <c r="B201" s="1" t="s">
        <v>137</v>
      </c>
      <c r="C201" s="59">
        <v>1000</v>
      </c>
      <c r="D201" s="30">
        <v>1000</v>
      </c>
    </row>
    <row r="202" spans="1:8" x14ac:dyDescent="0.25">
      <c r="A202" s="12">
        <v>99</v>
      </c>
      <c r="B202" s="1" t="s">
        <v>138</v>
      </c>
      <c r="C202" s="59">
        <v>1000</v>
      </c>
      <c r="D202" s="30">
        <v>1000</v>
      </c>
    </row>
    <row r="203" spans="1:8" x14ac:dyDescent="0.25">
      <c r="A203" s="12">
        <v>100</v>
      </c>
      <c r="B203" s="1" t="s">
        <v>139</v>
      </c>
      <c r="C203" s="59">
        <v>9000</v>
      </c>
      <c r="D203" s="30">
        <v>4922.2</v>
      </c>
    </row>
    <row r="204" spans="1:8" x14ac:dyDescent="0.25">
      <c r="A204" s="12">
        <v>101</v>
      </c>
      <c r="B204" s="1" t="s">
        <v>140</v>
      </c>
      <c r="C204" s="59">
        <v>19600</v>
      </c>
      <c r="D204" s="30">
        <v>19250</v>
      </c>
    </row>
    <row r="205" spans="1:8" x14ac:dyDescent="0.25">
      <c r="C205" s="59"/>
      <c r="D205" s="30"/>
    </row>
    <row r="206" spans="1:8" s="11" customFormat="1" x14ac:dyDescent="0.25">
      <c r="A206" s="15"/>
      <c r="B206" s="11" t="s">
        <v>42</v>
      </c>
      <c r="C206" s="62">
        <f>SUM(C198:C205)</f>
        <v>70800</v>
      </c>
      <c r="D206" s="86">
        <f>SUM(D198:D205)</f>
        <v>65872.2</v>
      </c>
      <c r="F206" s="38"/>
      <c r="G206" s="6"/>
    </row>
    <row r="208" spans="1:8" x14ac:dyDescent="0.25">
      <c r="B208" s="44" t="s">
        <v>141</v>
      </c>
      <c r="E208" s="7"/>
    </row>
    <row r="209" spans="1:7" x14ac:dyDescent="0.25">
      <c r="A209" s="12">
        <v>95</v>
      </c>
      <c r="B209" s="1" t="s">
        <v>142</v>
      </c>
      <c r="C209" s="59">
        <v>20000</v>
      </c>
      <c r="D209" s="30">
        <v>20000</v>
      </c>
    </row>
    <row r="210" spans="1:7" x14ac:dyDescent="0.25">
      <c r="C210" s="59"/>
      <c r="D210" s="30"/>
    </row>
    <row r="211" spans="1:7" s="11" customFormat="1" x14ac:dyDescent="0.25">
      <c r="A211" s="15"/>
      <c r="B211" s="11" t="s">
        <v>42</v>
      </c>
      <c r="C211" s="62">
        <f>SUM(C207:C210)</f>
        <v>20000</v>
      </c>
      <c r="D211" s="86">
        <f>SUM(D209:D210)</f>
        <v>20000</v>
      </c>
      <c r="F211" s="38"/>
      <c r="G211" s="6"/>
    </row>
    <row r="212" spans="1:7" ht="16.5" customHeight="1" x14ac:dyDescent="0.25">
      <c r="C212" s="59"/>
      <c r="D212" s="30"/>
    </row>
    <row r="213" spans="1:7" s="11" customFormat="1" x14ac:dyDescent="0.25">
      <c r="A213" s="15"/>
      <c r="B213" s="11" t="s">
        <v>72</v>
      </c>
      <c r="C213" s="62"/>
      <c r="D213" s="84">
        <f>D206+D211</f>
        <v>85872.2</v>
      </c>
      <c r="E213" s="6"/>
      <c r="F213" s="36">
        <f>E195-D213</f>
        <v>0</v>
      </c>
      <c r="G213" s="6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2025-06-11T16:53:55Z</cp:lastPrinted>
  <dcterms:created xsi:type="dcterms:W3CDTF">2025-02-02T21:06:35Z</dcterms:created>
  <dcterms:modified xsi:type="dcterms:W3CDTF">2026-02-25T14:48:49Z</dcterms:modified>
</cp:coreProperties>
</file>