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3_2025_ Stellantis Europe Gara rISORSE\"/>
    </mc:Choice>
  </mc:AlternateContent>
  <xr:revisionPtr revIDLastSave="0" documentId="13_ncr:1_{36F2B8BA-7B11-43BB-80ED-B30716D97552}" xr6:coauthVersionLast="47" xr6:coauthVersionMax="47" xr10:uidLastSave="{00000000-0000-0000-0000-000000000000}"/>
  <bookViews>
    <workbookView xWindow="13320" yWindow="4380" windowWidth="20730" windowHeight="15990" xr2:uid="{02F4AEDC-2386-46CC-9032-867A73B3E500}"/>
  </bookViews>
  <sheets>
    <sheet name="Foglio1" sheetId="1" r:id="rId1"/>
    <sheet name="Fixed cost exF+50% Transv" sheetId="2" r:id="rId2"/>
  </sheets>
  <definedNames>
    <definedName name="_xlnm.Print_Area" localSheetId="0">Foglio1!$A$1:$M$12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H11" i="1"/>
  <c r="D8" i="2"/>
  <c r="E8" i="1"/>
  <c r="D7" i="2"/>
  <c r="C7" i="2"/>
  <c r="E15" i="2" l="1"/>
  <c r="D15" i="2"/>
  <c r="C15" i="2"/>
  <c r="F15" i="2" s="1"/>
  <c r="E14" i="2"/>
  <c r="D14" i="2"/>
  <c r="C14" i="2"/>
  <c r="E8" i="2"/>
</calcChain>
</file>

<file path=xl/sharedStrings.xml><?xml version="1.0" encoding="utf-8"?>
<sst xmlns="http://schemas.openxmlformats.org/spreadsheetml/2006/main" count="58" uniqueCount="44">
  <si>
    <t>Month</t>
  </si>
  <si>
    <t xml:space="preserve">DAYS </t>
  </si>
  <si>
    <t>TOTAL</t>
  </si>
  <si>
    <t>MANAGER</t>
  </si>
  <si>
    <r>
      <t xml:space="preserve">BUDGET </t>
    </r>
    <r>
      <rPr>
        <sz val="10"/>
        <rFont val="Aptos Narrow"/>
        <family val="2"/>
        <scheme val="minor"/>
      </rPr>
      <t>(€)</t>
    </r>
  </si>
  <si>
    <r>
      <t xml:space="preserve">PRICE </t>
    </r>
    <r>
      <rPr>
        <sz val="10"/>
        <rFont val="Aptos Narrow"/>
        <family val="2"/>
        <scheme val="minor"/>
      </rPr>
      <t>(€)</t>
    </r>
  </si>
  <si>
    <t>APPROVAL</t>
  </si>
  <si>
    <r>
      <t>GOOD RECEPTIONS</t>
    </r>
    <r>
      <rPr>
        <sz val="10"/>
        <rFont val="Aptos Narrow"/>
        <family val="2"/>
        <scheme val="minor"/>
      </rPr>
      <t xml:space="preserve"> (GR)</t>
    </r>
  </si>
  <si>
    <t>REMARKS</t>
  </si>
  <si>
    <t>who</t>
  </si>
  <si>
    <t>When</t>
  </si>
  <si>
    <r>
      <t xml:space="preserve">Amount </t>
    </r>
    <r>
      <rPr>
        <sz val="10"/>
        <color theme="1"/>
        <rFont val="Aptos Narrow"/>
        <family val="2"/>
        <scheme val="minor"/>
      </rPr>
      <t>(€)</t>
    </r>
  </si>
  <si>
    <t>Data</t>
  </si>
  <si>
    <t xml:space="preserve"> </t>
  </si>
  <si>
    <t xml:space="preserve">GLOBAL PROGRAM OFFICE </t>
  </si>
  <si>
    <t>Job Title</t>
  </si>
  <si>
    <t>GOVERNANCE ACCOUNT MANAGEMENT ACTIVITY</t>
  </si>
  <si>
    <t>1 SENIOR PROJECT MANAGEMENT ACTIVITY</t>
  </si>
  <si>
    <t>Total</t>
  </si>
  <si>
    <t xml:space="preserve">Customer Facing (Yes) </t>
  </si>
  <si>
    <t>Yes</t>
  </si>
  <si>
    <t xml:space="preserve">Full Time Equivalent % </t>
  </si>
  <si>
    <t>Cost  per person per day
 (on the basis of 218 working days)</t>
  </si>
  <si>
    <t>Fixed Cost  Total</t>
  </si>
  <si>
    <t>SENIOR PROJECT MANAGEMENT ACTIVITY - OPTIONAL</t>
  </si>
  <si>
    <t xml:space="preserve">1 JUNIOR TRAINING SPECIALIST ACTIVITY - OPTIONAl </t>
  </si>
  <si>
    <t>1 JUNIOR TRAINING SPECIALIST ACTIVITY - OPTIONAL</t>
  </si>
  <si>
    <t xml:space="preserve">Yes </t>
  </si>
  <si>
    <t>SUPPORTING ROLES Included in deliverables cost</t>
  </si>
  <si>
    <t>4 PROJECT MANAGERS (COORDINATORS)</t>
  </si>
  <si>
    <t>AGENCY INTERNAL EXPERT</t>
  </si>
  <si>
    <t>3rd PARTY EXPERTS</t>
  </si>
  <si>
    <t xml:space="preserve">Customer Facing ( Yes) </t>
  </si>
  <si>
    <t>yes</t>
  </si>
  <si>
    <t xml:space="preserve">Total  Cost  Fixed </t>
  </si>
  <si>
    <t>If needed ; Variable Cost per day</t>
  </si>
  <si>
    <t>January-February-March</t>
  </si>
  <si>
    <t>1st quarter 2025</t>
  </si>
  <si>
    <t>COST X DAY (€)</t>
  </si>
  <si>
    <t>SENIOR PROJECT MANAGEMENT ACTIVITY
(Lavinia Crivellari)</t>
  </si>
  <si>
    <t>ACTIVITY</t>
  </si>
  <si>
    <t>D'Aquino</t>
  </si>
  <si>
    <t>Purchase order 31381147:  Ex F Product training development - Fixe</t>
  </si>
  <si>
    <t>rimanenza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</si>
</sst>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  <xf numFmtId="0" fontId="6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9" fontId="0" fillId="0" borderId="0" xfId="0" applyNumberFormat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4" fontId="6" fillId="4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CE1-0212-4EA3-8DF3-6185CA16FDEB}">
  <sheetPr>
    <pageSetUpPr fitToPage="1"/>
  </sheetPr>
  <dimension ref="A2:Y15"/>
  <sheetViews>
    <sheetView tabSelected="1" zoomScaleNormal="100" workbookViewId="0">
      <selection activeCell="J8" sqref="J8"/>
    </sheetView>
  </sheetViews>
  <sheetFormatPr defaultColWidth="8.85546875" defaultRowHeight="15" x14ac:dyDescent="0.25"/>
  <cols>
    <col min="1" max="1" width="8.85546875" style="3"/>
    <col min="2" max="2" width="19.85546875" style="3" customWidth="1"/>
    <col min="3" max="3" width="17.7109375" style="3" customWidth="1"/>
    <col min="4" max="4" width="16.7109375" style="3" customWidth="1"/>
    <col min="5" max="5" width="11.7109375" style="3" customWidth="1"/>
    <col min="6" max="6" width="13.7109375" style="3" customWidth="1"/>
    <col min="7" max="7" width="13" style="3" customWidth="1"/>
    <col min="8" max="8" width="16" style="3" customWidth="1"/>
    <col min="9" max="10" width="8.85546875" style="3"/>
    <col min="11" max="11" width="10.5703125" style="3" customWidth="1"/>
    <col min="12" max="16384" width="8.85546875" style="3"/>
  </cols>
  <sheetData>
    <row r="2" spans="1:25" s="37" customFormat="1" x14ac:dyDescent="0.25">
      <c r="A2" s="40" t="s">
        <v>42</v>
      </c>
      <c r="B2" s="41"/>
      <c r="C2" s="41"/>
      <c r="D2" s="41"/>
      <c r="E2" s="41"/>
      <c r="F2" s="41"/>
      <c r="H2" s="38">
        <v>238500</v>
      </c>
    </row>
    <row r="3" spans="1:25" s="31" customFormat="1" x14ac:dyDescent="0.25"/>
    <row r="4" spans="1:25" ht="18.600000000000001" customHeight="1" x14ac:dyDescent="0.25">
      <c r="A4" s="39" t="s">
        <v>0</v>
      </c>
      <c r="B4" s="39" t="s">
        <v>40</v>
      </c>
      <c r="C4" s="39" t="s">
        <v>1</v>
      </c>
      <c r="D4" s="42" t="s">
        <v>38</v>
      </c>
      <c r="E4" s="39" t="s">
        <v>2</v>
      </c>
      <c r="F4" s="39" t="s">
        <v>3</v>
      </c>
      <c r="G4" s="42" t="s">
        <v>4</v>
      </c>
      <c r="H4" s="42" t="s">
        <v>5</v>
      </c>
      <c r="I4" s="42" t="s">
        <v>6</v>
      </c>
      <c r="J4" s="42"/>
      <c r="K4" s="42" t="s">
        <v>7</v>
      </c>
      <c r="L4" s="42"/>
      <c r="M4" s="43" t="s">
        <v>8</v>
      </c>
      <c r="N4" s="29"/>
      <c r="O4" s="29"/>
      <c r="P4" s="29"/>
      <c r="Q4" s="29"/>
      <c r="R4" s="29"/>
      <c r="S4" s="29"/>
      <c r="T4" s="30"/>
      <c r="U4" s="30"/>
      <c r="V4" s="30"/>
      <c r="W4" s="30"/>
      <c r="X4" s="30"/>
      <c r="Y4" s="30"/>
    </row>
    <row r="5" spans="1:25" ht="23.45" customHeight="1" x14ac:dyDescent="0.25">
      <c r="A5" s="39"/>
      <c r="B5" s="39"/>
      <c r="C5" s="39"/>
      <c r="D5" s="42"/>
      <c r="E5" s="39"/>
      <c r="F5" s="39"/>
      <c r="G5" s="42"/>
      <c r="H5" s="42"/>
      <c r="I5" s="1" t="s">
        <v>9</v>
      </c>
      <c r="J5" s="1" t="s">
        <v>10</v>
      </c>
      <c r="K5" s="1" t="s">
        <v>11</v>
      </c>
      <c r="L5" s="1" t="s">
        <v>12</v>
      </c>
      <c r="M5" s="43"/>
      <c r="N5" s="29"/>
      <c r="O5" s="29"/>
      <c r="P5" s="29"/>
      <c r="Q5" s="29"/>
      <c r="R5" s="29"/>
      <c r="S5" s="29"/>
      <c r="T5" s="30"/>
      <c r="U5" s="30"/>
      <c r="V5" s="30"/>
      <c r="W5" s="30"/>
      <c r="X5" s="30"/>
      <c r="Y5" s="30"/>
    </row>
    <row r="7" spans="1:25" s="34" customFormat="1" ht="60" x14ac:dyDescent="0.25">
      <c r="A7" s="32" t="s">
        <v>36</v>
      </c>
      <c r="B7" s="32" t="s">
        <v>16</v>
      </c>
      <c r="C7" s="32" t="s">
        <v>37</v>
      </c>
      <c r="D7" s="32"/>
      <c r="E7" s="33"/>
      <c r="F7" s="33"/>
      <c r="G7" s="33">
        <v>80000</v>
      </c>
      <c r="H7" s="33">
        <v>20000</v>
      </c>
      <c r="I7" s="33"/>
      <c r="J7" s="32"/>
      <c r="K7" s="32"/>
      <c r="L7" s="32"/>
      <c r="M7" s="32"/>
    </row>
    <row r="8" spans="1:25" s="34" customFormat="1" ht="60" x14ac:dyDescent="0.25">
      <c r="A8" s="32" t="s">
        <v>36</v>
      </c>
      <c r="B8" s="32" t="s">
        <v>39</v>
      </c>
      <c r="C8" s="35">
        <f>2+20+20</f>
        <v>42</v>
      </c>
      <c r="D8" s="32">
        <v>363.53</v>
      </c>
      <c r="E8" s="33">
        <f>C8*D8</f>
        <v>15268.259999999998</v>
      </c>
      <c r="F8" s="36" t="s">
        <v>41</v>
      </c>
      <c r="G8" s="33">
        <v>80000</v>
      </c>
      <c r="H8" s="33">
        <v>15268.26</v>
      </c>
      <c r="I8" s="33"/>
      <c r="J8" s="32"/>
      <c r="K8" s="32"/>
      <c r="L8" s="32"/>
      <c r="M8" s="32"/>
    </row>
    <row r="11" spans="1:25" x14ac:dyDescent="0.25">
      <c r="B11" s="3" t="s">
        <v>43</v>
      </c>
      <c r="H11" s="26">
        <f>H2-H7-H8</f>
        <v>203231.74</v>
      </c>
    </row>
    <row r="15" spans="1:25" x14ac:dyDescent="0.25">
      <c r="C15" s="5"/>
    </row>
  </sheetData>
  <mergeCells count="12">
    <mergeCell ref="M4:M5"/>
    <mergeCell ref="G4:G5"/>
    <mergeCell ref="H4:H5"/>
    <mergeCell ref="I4:J4"/>
    <mergeCell ref="K4:L4"/>
    <mergeCell ref="F4:F5"/>
    <mergeCell ref="A2:F2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EBDE-7439-4EF2-B8CB-EA375A6BD141}">
  <dimension ref="A1:I25"/>
  <sheetViews>
    <sheetView workbookViewId="0">
      <selection activeCell="D8" sqref="D8"/>
    </sheetView>
  </sheetViews>
  <sheetFormatPr defaultColWidth="11.42578125" defaultRowHeight="15" x14ac:dyDescent="0.25"/>
  <cols>
    <col min="1" max="1" width="11.42578125" style="3"/>
    <col min="2" max="2" width="40.85546875" style="3" customWidth="1"/>
    <col min="3" max="3" width="20.42578125" style="3" customWidth="1"/>
    <col min="4" max="4" width="19.42578125" style="3" customWidth="1"/>
    <col min="5" max="5" width="18.28515625" style="3" customWidth="1"/>
    <col min="6" max="6" width="19.7109375" style="3" customWidth="1"/>
    <col min="7" max="7" width="19.42578125" style="3" customWidth="1"/>
    <col min="8" max="8" width="14.7109375" style="3" customWidth="1"/>
    <col min="9" max="9" width="11.42578125" style="3"/>
    <col min="10" max="10" width="16.28515625" style="3" customWidth="1"/>
    <col min="11" max="16384" width="11.42578125" style="3"/>
  </cols>
  <sheetData>
    <row r="1" spans="1:9" ht="16.5" customHeight="1" x14ac:dyDescent="0.25">
      <c r="H1" s="26"/>
    </row>
    <row r="2" spans="1:9" ht="15.75" x14ac:dyDescent="0.25">
      <c r="A2" s="3" t="s">
        <v>13</v>
      </c>
      <c r="B2" s="2" t="s">
        <v>14</v>
      </c>
    </row>
    <row r="3" spans="1:9" ht="15.75" thickBot="1" x14ac:dyDescent="0.3"/>
    <row r="4" spans="1:9" ht="60.75" thickBot="1" x14ac:dyDescent="0.3">
      <c r="B4" s="18" t="s">
        <v>15</v>
      </c>
      <c r="C4" s="19" t="s">
        <v>16</v>
      </c>
      <c r="D4" s="28" t="s">
        <v>17</v>
      </c>
      <c r="E4" s="20" t="s">
        <v>18</v>
      </c>
    </row>
    <row r="5" spans="1:9" x14ac:dyDescent="0.25">
      <c r="B5" s="15" t="s">
        <v>19</v>
      </c>
      <c r="C5" s="23" t="s">
        <v>20</v>
      </c>
      <c r="D5" s="27" t="s">
        <v>20</v>
      </c>
      <c r="E5" s="17"/>
      <c r="G5" s="5"/>
      <c r="H5" s="5"/>
    </row>
    <row r="6" spans="1:9" x14ac:dyDescent="0.25">
      <c r="B6" s="8" t="s">
        <v>21</v>
      </c>
      <c r="C6" s="6">
        <v>0.5</v>
      </c>
      <c r="D6" s="6">
        <v>1</v>
      </c>
      <c r="E6" s="9"/>
    </row>
    <row r="7" spans="1:9" ht="30" x14ac:dyDescent="0.25">
      <c r="B7" s="8" t="s">
        <v>22</v>
      </c>
      <c r="C7" s="22">
        <f>80000/218</f>
        <v>366.97247706422019</v>
      </c>
      <c r="D7" s="22">
        <f>79250/218</f>
        <v>363.53211009174311</v>
      </c>
      <c r="E7" s="9"/>
      <c r="G7" s="26"/>
    </row>
    <row r="8" spans="1:9" ht="15.75" x14ac:dyDescent="0.25">
      <c r="B8" s="8" t="s">
        <v>23</v>
      </c>
      <c r="C8" s="16">
        <v>80000</v>
      </c>
      <c r="D8" s="22">
        <f>158500/2</f>
        <v>79250</v>
      </c>
      <c r="E8" s="14">
        <f>SUM(C8:D8)</f>
        <v>159250</v>
      </c>
      <c r="G8" s="5"/>
      <c r="H8" s="25"/>
    </row>
    <row r="9" spans="1:9" ht="15.75" thickBot="1" x14ac:dyDescent="0.3">
      <c r="B9" s="10"/>
      <c r="C9" s="11"/>
      <c r="D9" s="11"/>
      <c r="E9" s="12"/>
      <c r="G9" s="5"/>
    </row>
    <row r="10" spans="1:9" ht="15.75" thickBot="1" x14ac:dyDescent="0.3">
      <c r="H10" s="26"/>
    </row>
    <row r="11" spans="1:9" ht="75.75" thickBot="1" x14ac:dyDescent="0.3">
      <c r="B11" s="18" t="s">
        <v>15</v>
      </c>
      <c r="C11" s="28" t="s">
        <v>24</v>
      </c>
      <c r="D11" s="28" t="s">
        <v>25</v>
      </c>
      <c r="E11" s="28" t="s">
        <v>26</v>
      </c>
      <c r="F11" s="20" t="s">
        <v>18</v>
      </c>
    </row>
    <row r="12" spans="1:9" x14ac:dyDescent="0.25">
      <c r="B12" s="15" t="s">
        <v>19</v>
      </c>
      <c r="C12" s="27" t="s">
        <v>20</v>
      </c>
      <c r="D12" s="23" t="s">
        <v>27</v>
      </c>
      <c r="E12" s="23" t="s">
        <v>27</v>
      </c>
      <c r="F12" s="17"/>
      <c r="H12" s="5"/>
      <c r="I12" s="5"/>
    </row>
    <row r="13" spans="1:9" x14ac:dyDescent="0.25">
      <c r="B13" s="8" t="s">
        <v>21</v>
      </c>
      <c r="C13" s="6">
        <v>1</v>
      </c>
      <c r="D13" s="6">
        <v>1</v>
      </c>
      <c r="E13" s="6">
        <v>1</v>
      </c>
      <c r="F13" s="9"/>
    </row>
    <row r="14" spans="1:9" ht="30" x14ac:dyDescent="0.25">
      <c r="B14" s="8" t="s">
        <v>22</v>
      </c>
      <c r="C14" s="22">
        <f>79250/218</f>
        <v>363.53211009174311</v>
      </c>
      <c r="D14" s="16">
        <f>64350/218</f>
        <v>295.18348623853211</v>
      </c>
      <c r="E14" s="16">
        <f>64350/218</f>
        <v>295.18348623853211</v>
      </c>
      <c r="F14" s="9"/>
      <c r="H14" s="26"/>
    </row>
    <row r="15" spans="1:9" ht="15.75" x14ac:dyDescent="0.25">
      <c r="B15" s="8" t="s">
        <v>23</v>
      </c>
      <c r="C15" s="22">
        <f>158500/2</f>
        <v>79250</v>
      </c>
      <c r="D15" s="16">
        <f>128700/2</f>
        <v>64350</v>
      </c>
      <c r="E15" s="16">
        <f>128700/2</f>
        <v>64350</v>
      </c>
      <c r="F15" s="14">
        <f>SUM(C15:E15)</f>
        <v>207950</v>
      </c>
      <c r="H15" s="5"/>
      <c r="I15" s="25"/>
    </row>
    <row r="16" spans="1:9" ht="15.75" thickBot="1" x14ac:dyDescent="0.3">
      <c r="B16" s="10"/>
      <c r="C16" s="11"/>
      <c r="D16" s="11"/>
      <c r="E16" s="11"/>
      <c r="F16" s="12"/>
      <c r="H16" s="5"/>
    </row>
    <row r="17" spans="2:8" ht="16.5" customHeight="1" x14ac:dyDescent="0.25">
      <c r="H17" s="26"/>
    </row>
    <row r="18" spans="2:8" s="7" customFormat="1" ht="15.75" x14ac:dyDescent="0.25">
      <c r="B18" s="44" t="s">
        <v>28</v>
      </c>
      <c r="C18" s="44"/>
      <c r="D18" s="44"/>
      <c r="E18" s="44"/>
    </row>
    <row r="19" spans="2:8" ht="15.75" thickBot="1" x14ac:dyDescent="0.3"/>
    <row r="20" spans="2:8" ht="45.75" thickBot="1" x14ac:dyDescent="0.3">
      <c r="B20" s="21" t="s">
        <v>15</v>
      </c>
      <c r="C20" s="19" t="s">
        <v>29</v>
      </c>
      <c r="D20" s="19" t="s">
        <v>30</v>
      </c>
      <c r="E20" s="24" t="s">
        <v>31</v>
      </c>
    </row>
    <row r="21" spans="2:8" x14ac:dyDescent="0.25">
      <c r="B21" s="15" t="s">
        <v>32</v>
      </c>
      <c r="C21" s="23" t="s">
        <v>33</v>
      </c>
      <c r="D21" s="23" t="s">
        <v>33</v>
      </c>
      <c r="E21" s="17"/>
    </row>
    <row r="22" spans="2:8" x14ac:dyDescent="0.25">
      <c r="B22" s="8" t="s">
        <v>21</v>
      </c>
      <c r="C22" s="6">
        <v>1</v>
      </c>
      <c r="D22" s="6">
        <v>1</v>
      </c>
      <c r="E22" s="9"/>
    </row>
    <row r="23" spans="2:8" x14ac:dyDescent="0.25">
      <c r="B23" s="8" t="s">
        <v>34</v>
      </c>
      <c r="C23" s="4">
        <v>0</v>
      </c>
      <c r="D23" s="4">
        <v>0</v>
      </c>
      <c r="E23" s="9"/>
    </row>
    <row r="24" spans="2:8" x14ac:dyDescent="0.25">
      <c r="B24" s="8"/>
      <c r="C24" s="4"/>
      <c r="D24" s="4"/>
      <c r="E24" s="9"/>
      <c r="G24" s="5"/>
    </row>
    <row r="25" spans="2:8" ht="15.75" thickBot="1" x14ac:dyDescent="0.3">
      <c r="B25" s="10" t="s">
        <v>35</v>
      </c>
      <c r="C25" s="11"/>
      <c r="D25" s="11"/>
      <c r="E25" s="13"/>
    </row>
  </sheetData>
  <mergeCells count="1">
    <mergeCell ref="B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Fixed cost exF+50% Transv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2025-05-02T08:34:00Z</cp:lastPrinted>
  <dcterms:created xsi:type="dcterms:W3CDTF">2025-03-23T15:46:49Z</dcterms:created>
  <dcterms:modified xsi:type="dcterms:W3CDTF">2025-05-02T08:34:02Z</dcterms:modified>
</cp:coreProperties>
</file>